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Финансирование" sheetId="1" r:id="rId1"/>
    <sheet name="ОТЧЕТ" sheetId="2" r:id="rId2"/>
  </sheets>
  <definedNames>
    <definedName name="_xlnm.Print_Titles" localSheetId="0">'Финансирование'!$5:$7</definedName>
    <definedName name="_xlnm.Print_Area" localSheetId="0">'Финансирование'!$A$1:$S$15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<sst xmlns="http://schemas.openxmlformats.org/spreadsheetml/2006/main" count="352" uniqueCount="170">
  <si>
    <t>Всего</t>
  </si>
  <si>
    <t>в том числе за счет:</t>
  </si>
  <si>
    <t>федерального бюджета</t>
  </si>
  <si>
    <t>республиканского бюджета</t>
  </si>
  <si>
    <t>муниципального бюджета</t>
  </si>
  <si>
    <t>внебюджетных источников</t>
  </si>
  <si>
    <t>Ответственный исполнитель</t>
  </si>
  <si>
    <t>№</t>
  </si>
  <si>
    <t>Наименование программы (подпрограммы)</t>
  </si>
  <si>
    <t>Фактически выделено финансовых средств на отчетный период*</t>
  </si>
  <si>
    <t>Освоено выделенных финансовых средств</t>
  </si>
  <si>
    <t>Минмолодежи РД</t>
  </si>
  <si>
    <t>Формирование дагестанского молодежного корпуса участников Всероссийского движения поисковых отрядов на местах боев Великой Отечественной войны 1941-1945 гг.</t>
  </si>
  <si>
    <t xml:space="preserve">Организация и проведение Всероссийских акций и мероприятий, приуроченных ко Дню Победы в Великой отечественной войне 1941-1945 годов, проводимых в рамках дней единых действий     </t>
  </si>
  <si>
    <t>Организация и проведение республиканского конкурса «Доброволец года»</t>
  </si>
  <si>
    <t>Организация и проведение республиканского фестиваля «Зимний фестиваль актива РДШ»</t>
  </si>
  <si>
    <t>Участие делегации молодежи Дагестана на Северо-Кавказском молодежном форуме «Машук»</t>
  </si>
  <si>
    <t>Организация и проведение международного молодежного образовательного форума «Каспий»</t>
  </si>
  <si>
    <t>№ п/п</t>
  </si>
  <si>
    <t>Наименование подпрограммы (раздела, мероприятия)</t>
  </si>
  <si>
    <t xml:space="preserve">внебюджетные </t>
  </si>
  <si>
    <t>Наименование индикатора (показателя эффективности мероприятия) *, единица измерения</t>
  </si>
  <si>
    <t>Значение индикатора</t>
  </si>
  <si>
    <t>план</t>
  </si>
  <si>
    <t>факт</t>
  </si>
  <si>
    <t>республиканский бюджет РД</t>
  </si>
  <si>
    <t>федеральный бюджет</t>
  </si>
  <si>
    <t>Всего:</t>
  </si>
  <si>
    <t xml:space="preserve">Источник 
финансирования 
(всего, в том числе 
федеральный бюджет, бюджет Республики Дагестан, местный бюджет, 
внебюджетные 
источники)
</t>
  </si>
  <si>
    <t xml:space="preserve">Плановые 
объемы 
финансирования 
на отчетный год 
из нормативного 
правового акта 
об утверждении 
программы, тыс. рублей
</t>
  </si>
  <si>
    <t xml:space="preserve">Выделено по 
программе на 
отчетный 
период (лимит), 
тыс. рублей 
</t>
  </si>
  <si>
    <t xml:space="preserve">Процент 
финансирования 
</t>
  </si>
  <si>
    <t xml:space="preserve">Фактически 
использовано 
средств 
(перечислено со счета исполнителя) с начала года, 
тыс.рублей
</t>
  </si>
  <si>
    <t>процент выполнения</t>
  </si>
  <si>
    <t>ИТОГО</t>
  </si>
  <si>
    <t>Проведено патриотических акций, исторических квестов, конкурсов в рамках гражданско-патриотического воспитания, ед. акций/чел</t>
  </si>
  <si>
    <t>Государстенная программа "Реализация молодежной политики в Республике Дагестан "</t>
  </si>
  <si>
    <t>5. Вовлечение молодежи в занятие творческой деятельностью</t>
  </si>
  <si>
    <t>Сформированы поисковые отряды для участия в раскопках на местах боев ВОВ, ед. отрядов, чел.</t>
  </si>
  <si>
    <t>Организация и проведение молодежных акций, посвященных государственным праздникам и символам Российской Федерации и Республики Дагестан</t>
  </si>
  <si>
    <t>Организация и проведение комплекса мероприятий «Стоп ВИЧ / СПИД»</t>
  </si>
  <si>
    <t>Организация и проведение «Школы молодого проектного менеджера»</t>
  </si>
  <si>
    <t>ИТОГО ПО МЕРОПРИЯТИЯМ</t>
  </si>
  <si>
    <t>Всего по разделу</t>
  </si>
  <si>
    <t>Всего по раделу</t>
  </si>
  <si>
    <t>3/3000</t>
  </si>
  <si>
    <t>Организация и проведение добровольческих форумов</t>
  </si>
  <si>
    <t xml:space="preserve">Организация и проведение республиканских  акций «Весенняя Неделя Добра» и «Осенний марафон добрых дел»
</t>
  </si>
  <si>
    <t>Организация и проведение конкурса «Лучший специалист сферы молодежной политики»</t>
  </si>
  <si>
    <t xml:space="preserve">1. Патриотическое воспитание молодежи. Формирование российской идентичности, единства российской нации, содействие межкультурному  и межконфессиональному диалогу
</t>
  </si>
  <si>
    <t>6/20000</t>
  </si>
  <si>
    <t>12/250000</t>
  </si>
  <si>
    <t>5/80</t>
  </si>
  <si>
    <t>Организация и проведение мероприятий, направленных на военно-патриотическое воспитание допризывной молодежи и повышение мотивации к военной службе</t>
  </si>
  <si>
    <t>Поддержка Всероссийского военно-патриотического общественного движения «Юнармия»</t>
  </si>
  <si>
    <t>60</t>
  </si>
  <si>
    <t xml:space="preserve">Задача 2. Вовлечение молодежи в здоровый образ жизни и занятия спортом,
популяризация культуры безопасности в молодежной среде
</t>
  </si>
  <si>
    <t>Организация и проведение мероприятий по профилактике негативных социальных явлений в молодежной среде и пропаганде здорового образа жизни</t>
  </si>
  <si>
    <t>Организованы и проведены открытые турниры по велопробегу, семейному забегу, республиканские спортивные турниры  («Workout», «Мультигонка») с привлечением студентов вузов и ссузов и молодежи муниципальных образований республики, кол-во турниров/кол-во участников</t>
  </si>
  <si>
    <t>7/15000</t>
  </si>
  <si>
    <t>500/45</t>
  </si>
  <si>
    <t xml:space="preserve">Организация и проведение мероприятий  по развитию и поддержке движения КВН в Республике Дагестан
</t>
  </si>
  <si>
    <t>Проведены этапы Школьной Лиги КВН и Дагестанской лиги КВН, кол-во этапов по лигам/кол-во участников</t>
  </si>
  <si>
    <t>5/4500                                                                                                                                                                                                             4/2000</t>
  </si>
  <si>
    <t>Организация и проведение творческих (о-борочных) конкурсов среди молодежи и обеспечение участия дагестанской делегации в молодежных Дельфийских играх</t>
  </si>
  <si>
    <t xml:space="preserve">Организованы и проведены конкурсы «Голос гор» и «Территория танца». Обеспечено участие представителей региона в  Молодежных Дельфийских играх, ед./чел. </t>
  </si>
  <si>
    <t>2/300</t>
  </si>
  <si>
    <t xml:space="preserve">Задача 4. Содействие профориентации и карьерным устремлениям молодежи. Вовлечение молодежи 
в инновационную деятельность и научно-техническое творчество
</t>
  </si>
  <si>
    <t>Республиканский фестиваль творчества рабочей молодежи "Дагестан молодой"</t>
  </si>
  <si>
    <t>Организация и проведение мероприятий по поддержке студенческих трудовых отрядов</t>
  </si>
  <si>
    <t>Обеспечение деятельности волонтеров, сопровождающих крупные республиканские мероприятия (событийное волонтерство)</t>
  </si>
  <si>
    <t>Реализация федерального проекта "Социальная активность" национального проекта "Образование"</t>
  </si>
  <si>
    <t>Задача 5. Вовлечение молодежи в волонтерскую (добровольческую) деятельность</t>
  </si>
  <si>
    <t>Организация и проведение учебных сборов волонтеров по поиску пропавших людей</t>
  </si>
  <si>
    <t>Республиканский конкурс проектов среди НКО, общественных объединений и физических лиц на соискание грантов Министерства по делам молодежи Республики Дагестан в сфере государственной молодежной политики</t>
  </si>
  <si>
    <t>Организация и проведение мероприятий по обеспечению участия молодежи Республики Дагестан в межрегиональных, всероссийских и международных молодежных мероприятиях</t>
  </si>
  <si>
    <t>Организация и проведение мероприятий для представителей дагестанской молодежи в субъектах России</t>
  </si>
  <si>
    <t>Содействие в проведении конкурса молодежных проектов Северо-Кавказского федерального округа в Республике Дагестан</t>
  </si>
  <si>
    <t>Задача 7. Развитие международного и межрегионального молодежного сотрудничества</t>
  </si>
  <si>
    <t>Задача 8. Развитие молодежного самоуправления</t>
  </si>
  <si>
    <t>Задача 6. Поддержка и взаимодействие с общественными организациями и движениями</t>
  </si>
  <si>
    <t>Республиканский форум студенческих самоуправлений</t>
  </si>
  <si>
    <t xml:space="preserve">Организация и проведение дискуссионных студенческих клубов "Диалог на равных"
</t>
  </si>
  <si>
    <t>Организация и проведение республиканского турнира "Студенческая лига дебатов"</t>
  </si>
  <si>
    <t>Задача 9. Информационное, кадровое и научно-методическое обеспечение молодежной политики</t>
  </si>
  <si>
    <t>Молодежный конкурс "МедиаРRОдвижение"</t>
  </si>
  <si>
    <t>Обеспечение информационного сопровождения мероприятий сферы молодежной политики (продвижение в социальных сетях и создание канала YouTube)</t>
  </si>
  <si>
    <t>Организация съемок телеперадач с молодежью и для молодежи (в формате ток-шоу "Молодежный микс")</t>
  </si>
  <si>
    <t>Организация и проведение мероприятий, приуроченных ко Дню молодежи России</t>
  </si>
  <si>
    <t>Задача 10. Создание условий для деятельности в сфере государственной молодежной политики Республики Дагестан</t>
  </si>
  <si>
    <t>Обеспечение деятельности Минмолодежи РД</t>
  </si>
  <si>
    <t>Обеспечение деятельности ГКУ РД "РМЦ"</t>
  </si>
  <si>
    <t>проведены военно-спортивная игра "Зарница" и военно-тактическая игра "Заря", кол-во игр/кол-воучастников</t>
  </si>
  <si>
    <t>приобретены обмундирование и экипировка для членов движения, ед. комплектов</t>
  </si>
  <si>
    <t>2/2000</t>
  </si>
  <si>
    <t>организованы и проведены акции с участием молодежи, студентов в рамках государственных праздников (День России, День Конституции РФ, День Конституции РД, День Государственного флага и т.д.), кол-во акций/кол-во участников</t>
  </si>
  <si>
    <t>проведен комплекс мероприятий "Стоп ВИЧ/СПИД" в вузах, ссузах и муниципальных образованиях республики, проведены уличные акции и конкурсы в информационно-телекоммуникационной сети "Интернет", кол-во мероприятий/кол-во участников</t>
  </si>
  <si>
    <t>Организация, проведение регионального этапа и обеспечение участия дагестанской делегации на фестивале "Российская студенческая весна"</t>
  </si>
  <si>
    <t>проведены отборочные туры по вузам и республиканский фестиваль с участием лучших студенческих команд, определены победители, которые направлены для участия в фестивале "Российская студенческая весна", кол-во участников/кол-во победителей</t>
  </si>
  <si>
    <t>проведены игры "Брейн-ринг" и "Что? Где? Когда?" среди команд вузов, предприятий и учреждений республики, кол-во игр/кол-во участников</t>
  </si>
  <si>
    <t>8/170</t>
  </si>
  <si>
    <t>Организация и проведение республиканского фестиваля интеллектуальных игр среди студенческой, сельской и трудящейся молодежи</t>
  </si>
  <si>
    <t>проведен фестиваль с участием команд предприятий, организаций республики. Команды состязались в творческом, спортивном и интеллектуальиом творчестве, кол-во команд/кол-во участников</t>
  </si>
  <si>
    <t>организованы школы командных составов студенческих отрядов, обучены в этих школах бойцы трудовых отрядов, кол-во школ/ кол- во обученных бойцов</t>
  </si>
  <si>
    <t>5/500</t>
  </si>
  <si>
    <t>в конкурсе приняли участие волонтерские движения (организации, объединения) образовательных организаций высшего и среднего образования г. Махачкалы и Республики Дагестан; участники общественных организаций и объединений г. Махачкалы и Республики Дагестан, волонтерские отряды и объединения, которые действуют на базе общеобразовательных организаций. Результаты конкурса оценивались по различным номинациям. Победители направлены для участия в федеральном этапе международного форума "Доброволец года", кол-во участников</t>
  </si>
  <si>
    <t>организованы межмуниципальные форумы по территориальным округам республики и региональный добровольческий форум, кол-во фору мов/кол- во участников</t>
  </si>
  <si>
    <t>5/750</t>
  </si>
  <si>
    <t xml:space="preserve">проведены акции "Весенняя неделя добра" и "Осенний марафон добрых дел". В рамках Весенней недели добра организованы акция "Чистые игры", акция в рамках Международного дня охраны памятников и исторических мест, Донорская акция в рамках Национального дня донора. В рамках Осеннего марафона добрых дел проведены уроки добра "Чтоб радость людям дарить, надо добрым и вежливым быть", "Мы вас любим, мы вами гордимся!", патронаж ветеранов "Спасибо вам, герои!", спортивная акция по пропаганде ЗОЖ "Здоровым быть модно!", кол-во участников акций/кол-во благополучателей, </t>
  </si>
  <si>
    <t>2000/20000</t>
  </si>
  <si>
    <t>сформирован волонтерский резерв (событийные волонтеры). Волонтеры прошли обучение формам работы на крупных мероприятиях, кол-во обученных волонтеров</t>
  </si>
  <si>
    <t>организован региональный конкурс РДД с отбором лучших практик для подачи заявки на всероссийский конкурс. В рамках реализации практик созданы ресурсные центры по поддержке добровольчества, ед. ресурсных центров</t>
  </si>
  <si>
    <t>проведен отбор в группу волонтеров поиска, которые в течение года прошли обучение в рамках учебных сборов, кол-во волонтеров, включенных в группу/кол-во учебных сборов</t>
  </si>
  <si>
    <t>150/4</t>
  </si>
  <si>
    <t>прошел фестиваль актива Российского движения школьников, который объединил школьников со всей республики - активистов Российского движения школьников, победителей региональных конкурсов и проектов, кол-во участников</t>
  </si>
  <si>
    <t>проведен конкурс проектов по следующим направлениям: патриотическое воспитание, развитие добровольчества и профилактика асоциальных проявлений в молодежной среде. Гранты получили НКО и физические лица, кол-во заявок/кол-во грантов</t>
  </si>
  <si>
    <t>50/16</t>
  </si>
  <si>
    <t>6/100</t>
  </si>
  <si>
    <t>организован и проведен форум, в рамках которого созданы условия для обмена опытом и повышения компетенций лидеров молодежных структур прикаспийских государств и регионов РФ, кол-во участников, кол-во участников</t>
  </si>
  <si>
    <t>обеспечено участие молодежи республики во всероссийской форумной кампании, окружных форумах, семинарах, совещаниях различного уровня, во участников</t>
  </si>
  <si>
    <t>организованы мероприятия для дагестанской молодежи, проживающей в других субъектах РФ, по духовно-нравственному и патриотическому воспитанию, кол-во мероприятий/ кол-во участников</t>
  </si>
  <si>
    <t>1/300</t>
  </si>
  <si>
    <t>обеспечено участие молодежи республики в конкурсе молодежных проектов Северо-Кавказского федерального округа в Республике Дагестан , кол- во заявок на конкурс, ед./кол-во победителей, чел.</t>
  </si>
  <si>
    <t>200/20</t>
  </si>
  <si>
    <t>формат "Диалога на равных" - это встречи - дискуссии по следующим направлениям: молодежь, глобализация, вызовы времени; карьера и "социальный лифт"; предпринимательство; лидерство, культура; благотворительность, новое образование; СМИ и интернет-технологии; экономика. Спикеры встреч - известные и успешные люди, имеющие выдающиеся заслуги в различных сферах жизни, кол-во экспертов/кол-во участников</t>
  </si>
  <si>
    <t>12/2500</t>
  </si>
  <si>
    <t>проведена региональная студенческая лига дебатов. Участниками стали лидеры молодежного самоуправления, студенты высших учебных заведений и профессиональных образовательных организаций, расположенных на территории республики, в возрасте от 16 до 25 лет, кол-во участников</t>
  </si>
  <si>
    <t>проведен республиканский форум студенческих самоуправлений, кол-во участников</t>
  </si>
  <si>
    <t>работа школы прошла с участием представителей НКО, победителей конкурсов грантов для НКО, победителей конкурсов грантов Федерального агентства по делам молодежи, студентов и специалистов, не имеющих опыта в проектной деятельности. В рамках работы школы участники научились оформлению проектных заявок по форме "От заявки до отчета" и получили информацию о грантовых конкурсах, проводимых на территории РФ, кол-во участников</t>
  </si>
  <si>
    <t>проведен конкурс профессионального мастерства среди специалистов по работе с молодежью Республики Дагестан; повысили уровень профессиональной подготовленности специалистов сферы молодежной политики, определены победители конкурса, кол-во победителей</t>
  </si>
  <si>
    <t>проведен конкурс среди молодежных СМИ с целью выявления перспективных изданий (печатных, радиоизданий, интернет- и телепроектов, авторских программ), кол-во победителей</t>
  </si>
  <si>
    <t>идет формирование позитивной молодежной информационной политики в регионе. Опубликованы на официальном сайте и распространены по СМИ новостные материалы, кол-во новостных материалов</t>
  </si>
  <si>
    <t>осуществлены съемки телепередач и организованы ток-шоу по обсуждению проблем в молодежной среде и поиску путей решения проблем, кол-во телепередач/кол-во ток-шоу</t>
  </si>
  <si>
    <t>6/3</t>
  </si>
  <si>
    <t>в рамках празднования Дня молодежи организованы выставки, концерты молодежных творческих коллективов, фотоконкурсы, спортивные соревнования, флешмобы. Отмечены грамотами, благодарностями и ценными подарками отличившиеся представители молодежи, кол-во мероприятий/кол-во участников</t>
  </si>
  <si>
    <t>10/1000</t>
  </si>
  <si>
    <t>реализованы предусмотренные законодательством полномочия в соответствующей сфере деятельности, процент реализации полномочий</t>
  </si>
  <si>
    <t>реализованы функции учредителя подведомственного учреждения, процент реализации функций</t>
  </si>
  <si>
    <t>Организация мероприятий по благоустройству аллей боевой славы, памятных мест и воинских захоронений</t>
  </si>
  <si>
    <t>благоустроено аллей боевой славы, памятных мест, воинских захоронений, проведены субботники, кол-во субботников/кол-во участников</t>
  </si>
  <si>
    <t>3/250</t>
  </si>
  <si>
    <t xml:space="preserve">ВСЕГО ПО ГОСПРОГРАММЕ </t>
  </si>
  <si>
    <t>5/800</t>
  </si>
  <si>
    <t>100/107</t>
  </si>
  <si>
    <t>3000/25000</t>
  </si>
  <si>
    <t>150/125</t>
  </si>
  <si>
    <t>5/1000</t>
  </si>
  <si>
    <t>167/400</t>
  </si>
  <si>
    <t>100</t>
  </si>
  <si>
    <t>270/28</t>
  </si>
  <si>
    <t>135/140</t>
  </si>
  <si>
    <t>8/230</t>
  </si>
  <si>
    <t>100/135</t>
  </si>
  <si>
    <t>14/4000</t>
  </si>
  <si>
    <t>116/160</t>
  </si>
  <si>
    <t>500</t>
  </si>
  <si>
    <t>53/13</t>
  </si>
  <si>
    <t>106/81</t>
  </si>
  <si>
    <t>80</t>
  </si>
  <si>
    <t>650/35</t>
  </si>
  <si>
    <t>130/78</t>
  </si>
  <si>
    <t xml:space="preserve">80/27                                                          </t>
  </si>
  <si>
    <t xml:space="preserve">4/1200                                                                                                                                                                          </t>
  </si>
  <si>
    <t>11/360</t>
  </si>
  <si>
    <t>550/120</t>
  </si>
  <si>
    <t>Объем финансирования, предусмотренный в программе на 2021 год 
(в соответствии с постановлением Правительства РД об утверждении государственной программы)</t>
  </si>
  <si>
    <t>Предусмотрено в республиканском бюджете РД на 2021 год*</t>
  </si>
  <si>
    <t xml:space="preserve">           ОЦЕНКА ОБЪЕМОВ ФИНАНСИРОВАНИЯ РЕАЛИЗАЦИИ МЕРОПРИЯТИЙ
               ГОСУДАРСТВЕННОЙ ПРОГРАММЫ РЕСПУБЛИКИ ДАГЕСТАН
              "РЕАЛИЗАЦИЯ МОЛОДЖЕНОЙ ПОЛИТИКИ В РЕСПУБЛИКЕ ДАГЕСТАН"
         ЗА 2021 ГОД (ОТЧЕТНЫЙ ПЕРИОД)
</t>
  </si>
  <si>
    <t xml:space="preserve">Приложение № 4
к Порядку разработки, реализации
и оценки эффективности государственных
программ Республики Дагестан
</t>
  </si>
  <si>
    <t xml:space="preserve">                                   ОТЧЕТ
                О ХОДЕ РЕАЛИЗАЦИИ ГОСУДАРСТВЕННОЙ ПРОГРАММЫ
                            РЕСПУБЛИКИ ДАГЕСТАН
                 "РЕАЛИЗАЦИЯ МОЛОДЖЕНОЙ ПОЛИТИКИ В
                    РЕСПУБЛИКЕ ДАГЕСТАН"  ЗА 2021 ГОД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</si>
</sst>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#,##0.00&quot;р.&quot;"/>
    <numFmt numFmtId="180" formatCode="0;[Red]0"/>
    <numFmt numFmtId="181" formatCode="0.00;[Red]0.00"/>
    <numFmt numFmtId="182" formatCode="_-* #,##0.000_р_._-;\-* #,##0.000_р_._-;_-* &quot;-&quot;??_р_._-;_-@_-"/>
    <numFmt numFmtId="183" formatCode="#,##0.00\ &quot;₽&quot;"/>
  </numFmts>
  <fonts count="5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2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77" fontId="9" fillId="32" borderId="12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32" borderId="12" xfId="0" applyFont="1" applyFill="1" applyBorder="1" applyAlignment="1">
      <alignment horizontal="left" vertical="top" wrapText="1"/>
    </xf>
    <xf numFmtId="2" fontId="9" fillId="32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2" fontId="14" fillId="32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top" readingOrder="1"/>
    </xf>
    <xf numFmtId="0" fontId="4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4" fillId="0" borderId="13" xfId="0" applyFont="1" applyBorder="1" applyAlignment="1">
      <alignment vertical="top" wrapText="1"/>
    </xf>
    <xf numFmtId="0" fontId="55" fillId="0" borderId="0" xfId="0" applyFont="1" applyAlignment="1">
      <alignment vertical="top"/>
    </xf>
    <xf numFmtId="2" fontId="0" fillId="0" borderId="0" xfId="0" applyNumberFormat="1" applyAlignment="1">
      <alignment/>
    </xf>
    <xf numFmtId="2" fontId="56" fillId="0" borderId="14" xfId="0" applyNumberFormat="1" applyFont="1" applyFill="1" applyBorder="1" applyAlignment="1">
      <alignment horizontal="center" vertical="top" wrapText="1"/>
    </xf>
    <xf numFmtId="2" fontId="56" fillId="0" borderId="15" xfId="0" applyNumberFormat="1" applyFont="1" applyFill="1" applyBorder="1" applyAlignment="1">
      <alignment horizontal="center" vertical="top" wrapText="1"/>
    </xf>
    <xf numFmtId="1" fontId="56" fillId="0" borderId="14" xfId="0" applyNumberFormat="1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center" vertical="top" wrapText="1"/>
    </xf>
    <xf numFmtId="49" fontId="54" fillId="0" borderId="16" xfId="0" applyNumberFormat="1" applyFont="1" applyFill="1" applyBorder="1" applyAlignment="1">
      <alignment horizontal="center" vertical="top" wrapText="1"/>
    </xf>
    <xf numFmtId="1" fontId="56" fillId="0" borderId="15" xfId="0" applyNumberFormat="1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left" vertical="top" wrapText="1"/>
    </xf>
    <xf numFmtId="49" fontId="54" fillId="0" borderId="18" xfId="0" applyNumberFormat="1" applyFont="1" applyFill="1" applyBorder="1" applyAlignment="1">
      <alignment horizontal="center" vertical="top" wrapText="1"/>
    </xf>
    <xf numFmtId="49" fontId="54" fillId="0" borderId="14" xfId="0" applyNumberFormat="1" applyFont="1" applyFill="1" applyBorder="1" applyAlignment="1">
      <alignment horizontal="center" vertical="top" wrapText="1"/>
    </xf>
    <xf numFmtId="2" fontId="54" fillId="0" borderId="19" xfId="0" applyNumberFormat="1" applyFont="1" applyFill="1" applyBorder="1" applyAlignment="1">
      <alignment horizontal="center" vertical="top" wrapText="1"/>
    </xf>
    <xf numFmtId="1" fontId="54" fillId="0" borderId="19" xfId="0" applyNumberFormat="1" applyFont="1" applyFill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horizontal="center" vertical="top" wrapText="1"/>
    </xf>
    <xf numFmtId="0" fontId="3" fillId="33" borderId="22" xfId="0" applyFont="1" applyFill="1" applyBorder="1" applyAlignment="1">
      <alignment vertical="center" wrapText="1"/>
    </xf>
    <xf numFmtId="2" fontId="3" fillId="33" borderId="19" xfId="0" applyNumberFormat="1" applyFont="1" applyFill="1" applyBorder="1" applyAlignment="1">
      <alignment horizontal="center" vertical="top" wrapText="1"/>
    </xf>
    <xf numFmtId="1" fontId="3" fillId="33" borderId="19" xfId="0" applyNumberFormat="1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vertical="center" wrapText="1"/>
    </xf>
    <xf numFmtId="1" fontId="3" fillId="33" borderId="12" xfId="0" applyNumberFormat="1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vertical="center" wrapText="1"/>
    </xf>
    <xf numFmtId="1" fontId="16" fillId="33" borderId="10" xfId="0" applyNumberFormat="1" applyFont="1" applyFill="1" applyBorder="1" applyAlignment="1">
      <alignment horizontal="center" vertical="top" wrapText="1"/>
    </xf>
    <xf numFmtId="2" fontId="3" fillId="33" borderId="25" xfId="0" applyNumberFormat="1" applyFont="1" applyFill="1" applyBorder="1" applyAlignment="1">
      <alignment horizontal="center" vertical="top" wrapText="1"/>
    </xf>
    <xf numFmtId="0" fontId="16" fillId="33" borderId="26" xfId="0" applyFont="1" applyFill="1" applyBorder="1" applyAlignment="1">
      <alignment vertical="center" wrapText="1"/>
    </xf>
    <xf numFmtId="2" fontId="16" fillId="33" borderId="27" xfId="0" applyNumberFormat="1" applyFont="1" applyFill="1" applyBorder="1" applyAlignment="1">
      <alignment horizontal="center" vertical="top" wrapText="1"/>
    </xf>
    <xf numFmtId="2" fontId="56" fillId="0" borderId="19" xfId="0" applyNumberFormat="1" applyFont="1" applyFill="1" applyBorder="1" applyAlignment="1">
      <alignment horizontal="center" vertical="top" wrapText="1"/>
    </xf>
    <xf numFmtId="2" fontId="16" fillId="0" borderId="28" xfId="0" applyNumberFormat="1" applyFont="1" applyBorder="1" applyAlignment="1">
      <alignment horizontal="center" vertical="top" wrapText="1"/>
    </xf>
    <xf numFmtId="1" fontId="16" fillId="0" borderId="28" xfId="0" applyNumberFormat="1" applyFont="1" applyBorder="1" applyAlignment="1">
      <alignment horizontal="center" vertical="top" wrapText="1"/>
    </xf>
    <xf numFmtId="2" fontId="16" fillId="0" borderId="29" xfId="0" applyNumberFormat="1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77" fontId="13" fillId="32" borderId="10" xfId="0" applyNumberFormat="1" applyFont="1" applyFill="1" applyBorder="1" applyAlignment="1">
      <alignment horizontal="center" vertical="center" wrapText="1"/>
    </xf>
    <xf numFmtId="177" fontId="13" fillId="32" borderId="10" xfId="0" applyNumberFormat="1" applyFont="1" applyFill="1" applyBorder="1" applyAlignment="1">
      <alignment horizontal="center" vertical="center"/>
    </xf>
    <xf numFmtId="177" fontId="13" fillId="32" borderId="11" xfId="0" applyNumberFormat="1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vertical="center" wrapText="1"/>
    </xf>
    <xf numFmtId="2" fontId="54" fillId="33" borderId="19" xfId="0" applyNumberFormat="1" applyFont="1" applyFill="1" applyBorder="1" applyAlignment="1">
      <alignment horizontal="center" vertical="top" wrapText="1"/>
    </xf>
    <xf numFmtId="1" fontId="54" fillId="33" borderId="19" xfId="0" applyNumberFormat="1" applyFont="1" applyFill="1" applyBorder="1" applyAlignment="1">
      <alignment horizontal="center" vertical="top" wrapText="1"/>
    </xf>
    <xf numFmtId="2" fontId="54" fillId="33" borderId="30" xfId="0" applyNumberFormat="1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vertical="center" wrapText="1"/>
    </xf>
    <xf numFmtId="2" fontId="54" fillId="33" borderId="12" xfId="0" applyNumberFormat="1" applyFont="1" applyFill="1" applyBorder="1" applyAlignment="1">
      <alignment horizontal="center" vertical="top" wrapText="1"/>
    </xf>
    <xf numFmtId="2" fontId="54" fillId="33" borderId="31" xfId="0" applyNumberFormat="1" applyFont="1" applyFill="1" applyBorder="1" applyAlignment="1">
      <alignment horizontal="center" vertical="top" wrapText="1"/>
    </xf>
    <xf numFmtId="0" fontId="56" fillId="33" borderId="24" xfId="0" applyFont="1" applyFill="1" applyBorder="1" applyAlignment="1">
      <alignment vertical="center" wrapText="1"/>
    </xf>
    <xf numFmtId="2" fontId="56" fillId="33" borderId="10" xfId="0" applyNumberFormat="1" applyFont="1" applyFill="1" applyBorder="1" applyAlignment="1">
      <alignment horizontal="center" vertical="top" wrapText="1"/>
    </xf>
    <xf numFmtId="1" fontId="56" fillId="33" borderId="10" xfId="0" applyNumberFormat="1" applyFont="1" applyFill="1" applyBorder="1" applyAlignment="1">
      <alignment horizontal="center" vertical="top" wrapText="1"/>
    </xf>
    <xf numFmtId="2" fontId="56" fillId="33" borderId="32" xfId="0" applyNumberFormat="1" applyFont="1" applyFill="1" applyBorder="1" applyAlignment="1">
      <alignment horizontal="center" vertical="top" wrapText="1"/>
    </xf>
    <xf numFmtId="1" fontId="54" fillId="33" borderId="12" xfId="0" applyNumberFormat="1" applyFont="1" applyFill="1" applyBorder="1" applyAlignment="1">
      <alignment horizontal="center" vertical="top" wrapText="1"/>
    </xf>
    <xf numFmtId="2" fontId="56" fillId="33" borderId="19" xfId="0" applyNumberFormat="1" applyFont="1" applyFill="1" applyBorder="1" applyAlignment="1">
      <alignment horizontal="center" vertical="top" wrapText="1"/>
    </xf>
    <xf numFmtId="4" fontId="54" fillId="33" borderId="19" xfId="0" applyNumberFormat="1" applyFont="1" applyFill="1" applyBorder="1" applyAlignment="1">
      <alignment horizontal="center" vertical="top" wrapText="1"/>
    </xf>
    <xf numFmtId="4" fontId="54" fillId="33" borderId="12" xfId="0" applyNumberFormat="1" applyFont="1" applyFill="1" applyBorder="1" applyAlignment="1">
      <alignment horizontal="center" vertical="top" wrapText="1"/>
    </xf>
    <xf numFmtId="4" fontId="56" fillId="33" borderId="10" xfId="0" applyNumberFormat="1" applyFont="1" applyFill="1" applyBorder="1" applyAlignment="1">
      <alignment horizontal="center" vertical="top" wrapText="1"/>
    </xf>
    <xf numFmtId="0" fontId="54" fillId="33" borderId="22" xfId="0" applyFont="1" applyFill="1" applyBorder="1" applyAlignment="1">
      <alignment vertical="top" wrapText="1"/>
    </xf>
    <xf numFmtId="2" fontId="14" fillId="32" borderId="0" xfId="0" applyNumberFormat="1" applyFont="1" applyFill="1" applyBorder="1" applyAlignment="1">
      <alignment horizontal="center" vertical="center"/>
    </xf>
    <xf numFmtId="177" fontId="9" fillId="32" borderId="0" xfId="0" applyNumberFormat="1" applyFont="1" applyFill="1" applyBorder="1" applyAlignment="1">
      <alignment horizontal="center" vertical="center"/>
    </xf>
    <xf numFmtId="177" fontId="14" fillId="32" borderId="0" xfId="0" applyNumberFormat="1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2" fontId="13" fillId="32" borderId="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2" fontId="56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2" fontId="56" fillId="0" borderId="12" xfId="0" applyNumberFormat="1" applyFont="1" applyBorder="1" applyAlignment="1">
      <alignment vertical="center"/>
    </xf>
    <xf numFmtId="0" fontId="54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13" fillId="32" borderId="3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4" fillId="33" borderId="39" xfId="0" applyFont="1" applyFill="1" applyBorder="1" applyAlignment="1">
      <alignment horizontal="center" vertical="top" wrapText="1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43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16" fillId="0" borderId="17" xfId="0" applyFont="1" applyBorder="1" applyAlignment="1">
      <alignment horizontal="right" vertical="top" wrapText="1"/>
    </xf>
    <xf numFmtId="0" fontId="16" fillId="0" borderId="45" xfId="0" applyFont="1" applyBorder="1" applyAlignment="1">
      <alignment horizontal="right" vertical="top" wrapText="1"/>
    </xf>
    <xf numFmtId="0" fontId="16" fillId="0" borderId="46" xfId="0" applyFont="1" applyBorder="1" applyAlignment="1">
      <alignment horizontal="right" vertical="top" wrapText="1"/>
    </xf>
    <xf numFmtId="0" fontId="56" fillId="0" borderId="17" xfId="0" applyFont="1" applyFill="1" applyBorder="1" applyAlignment="1">
      <alignment horizontal="right" vertical="top" wrapText="1"/>
    </xf>
    <xf numFmtId="0" fontId="56" fillId="0" borderId="45" xfId="0" applyFont="1" applyFill="1" applyBorder="1" applyAlignment="1">
      <alignment horizontal="right" vertical="top" wrapText="1"/>
    </xf>
    <xf numFmtId="0" fontId="56" fillId="0" borderId="18" xfId="0" applyFont="1" applyFill="1" applyBorder="1" applyAlignment="1">
      <alignment horizontal="right" vertical="top" wrapText="1"/>
    </xf>
    <xf numFmtId="0" fontId="54" fillId="33" borderId="34" xfId="0" applyFont="1" applyFill="1" applyBorder="1" applyAlignment="1">
      <alignment horizontal="center" vertical="top" wrapText="1"/>
    </xf>
    <xf numFmtId="0" fontId="54" fillId="33" borderId="35" xfId="0" applyFont="1" applyFill="1" applyBorder="1" applyAlignment="1">
      <alignment horizontal="center" vertical="top" wrapText="1"/>
    </xf>
    <xf numFmtId="0" fontId="54" fillId="33" borderId="36" xfId="0" applyFont="1" applyFill="1" applyBorder="1" applyAlignment="1">
      <alignment horizontal="center" vertical="top" wrapText="1"/>
    </xf>
    <xf numFmtId="0" fontId="54" fillId="33" borderId="28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left" vertical="top" wrapText="1"/>
    </xf>
    <xf numFmtId="0" fontId="54" fillId="33" borderId="39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54" fillId="33" borderId="28" xfId="0" applyNumberFormat="1" applyFont="1" applyFill="1" applyBorder="1" applyAlignment="1">
      <alignment horizontal="center" vertical="top" wrapText="1"/>
    </xf>
    <xf numFmtId="49" fontId="54" fillId="33" borderId="33" xfId="0" applyNumberFormat="1" applyFont="1" applyFill="1" applyBorder="1" applyAlignment="1">
      <alignment horizontal="center" vertical="top" wrapText="1"/>
    </xf>
    <xf numFmtId="49" fontId="54" fillId="33" borderId="39" xfId="0" applyNumberFormat="1" applyFont="1" applyFill="1" applyBorder="1" applyAlignment="1">
      <alignment horizontal="center" vertical="top" wrapText="1"/>
    </xf>
    <xf numFmtId="49" fontId="54" fillId="33" borderId="47" xfId="0" applyNumberFormat="1" applyFont="1" applyFill="1" applyBorder="1" applyAlignment="1">
      <alignment horizontal="center" vertical="top" wrapText="1"/>
    </xf>
    <xf numFmtId="49" fontId="54" fillId="33" borderId="48" xfId="0" applyNumberFormat="1" applyFont="1" applyFill="1" applyBorder="1" applyAlignment="1">
      <alignment horizontal="center" vertical="top" wrapText="1"/>
    </xf>
    <xf numFmtId="49" fontId="54" fillId="33" borderId="49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top" wrapText="1"/>
    </xf>
    <xf numFmtId="0" fontId="54" fillId="0" borderId="51" xfId="0" applyFont="1" applyFill="1" applyBorder="1" applyAlignment="1">
      <alignment horizontal="center" vertical="top" wrapText="1"/>
    </xf>
    <xf numFmtId="0" fontId="54" fillId="0" borderId="34" xfId="0" applyFont="1" applyBorder="1" applyAlignment="1">
      <alignment horizontal="center" vertical="top" wrapText="1"/>
    </xf>
    <xf numFmtId="0" fontId="54" fillId="0" borderId="35" xfId="0" applyFont="1" applyBorder="1" applyAlignment="1">
      <alignment horizontal="center" vertical="top" wrapText="1"/>
    </xf>
    <xf numFmtId="0" fontId="54" fillId="33" borderId="47" xfId="0" applyFont="1" applyFill="1" applyBorder="1" applyAlignment="1">
      <alignment horizontal="center" vertical="top" wrapText="1"/>
    </xf>
    <xf numFmtId="0" fontId="54" fillId="33" borderId="48" xfId="0" applyFont="1" applyFill="1" applyBorder="1" applyAlignment="1">
      <alignment horizontal="center" vertical="top" wrapText="1"/>
    </xf>
    <xf numFmtId="0" fontId="54" fillId="33" borderId="49" xfId="0" applyFont="1" applyFill="1" applyBorder="1" applyAlignment="1">
      <alignment horizontal="center" vertical="top" wrapText="1"/>
    </xf>
    <xf numFmtId="0" fontId="54" fillId="0" borderId="50" xfId="0" applyFont="1" applyBorder="1" applyAlignment="1">
      <alignment horizontal="center" vertical="top" wrapText="1"/>
    </xf>
    <xf numFmtId="0" fontId="54" fillId="0" borderId="51" xfId="0" applyFont="1" applyBorder="1" applyAlignment="1">
      <alignment horizontal="center" vertical="top" wrapText="1"/>
    </xf>
    <xf numFmtId="0" fontId="54" fillId="0" borderId="52" xfId="0" applyFont="1" applyBorder="1" applyAlignment="1">
      <alignment vertical="top" wrapText="1"/>
    </xf>
    <xf numFmtId="0" fontId="54" fillId="0" borderId="48" xfId="0" applyFont="1" applyBorder="1" applyAlignment="1">
      <alignment vertical="top" wrapText="1"/>
    </xf>
    <xf numFmtId="0" fontId="54" fillId="0" borderId="50" xfId="0" applyFont="1" applyBorder="1" applyAlignment="1">
      <alignment vertical="top" wrapText="1"/>
    </xf>
    <xf numFmtId="0" fontId="54" fillId="0" borderId="51" xfId="0" applyFont="1" applyBorder="1" applyAlignment="1">
      <alignment vertical="top" wrapText="1"/>
    </xf>
    <xf numFmtId="0" fontId="54" fillId="0" borderId="53" xfId="0" applyFont="1" applyBorder="1" applyAlignment="1">
      <alignment vertical="top" wrapText="1"/>
    </xf>
    <xf numFmtId="0" fontId="54" fillId="0" borderId="37" xfId="0" applyFont="1" applyBorder="1" applyAlignment="1">
      <alignment vertical="top" wrapText="1"/>
    </xf>
    <xf numFmtId="0" fontId="54" fillId="0" borderId="26" xfId="0" applyFont="1" applyBorder="1" applyAlignment="1">
      <alignment vertical="top" wrapText="1"/>
    </xf>
    <xf numFmtId="0" fontId="54" fillId="0" borderId="42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54" xfId="0" applyFont="1" applyBorder="1" applyAlignment="1">
      <alignment vertical="top" wrapText="1"/>
    </xf>
    <xf numFmtId="0" fontId="54" fillId="0" borderId="5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4" fillId="0" borderId="56" xfId="0" applyFont="1" applyBorder="1" applyAlignment="1">
      <alignment vertical="top" wrapText="1"/>
    </xf>
    <xf numFmtId="0" fontId="54" fillId="0" borderId="57" xfId="0" applyFont="1" applyBorder="1" applyAlignment="1">
      <alignment vertical="top" wrapText="1"/>
    </xf>
    <xf numFmtId="0" fontId="54" fillId="0" borderId="58" xfId="0" applyFont="1" applyBorder="1" applyAlignment="1">
      <alignment vertical="top" wrapText="1"/>
    </xf>
    <xf numFmtId="0" fontId="54" fillId="0" borderId="16" xfId="0" applyFont="1" applyBorder="1" applyAlignment="1">
      <alignment vertical="top" wrapText="1"/>
    </xf>
    <xf numFmtId="0" fontId="56" fillId="0" borderId="59" xfId="0" applyFont="1" applyBorder="1" applyAlignment="1">
      <alignment horizontal="center" vertical="top" wrapText="1"/>
    </xf>
    <xf numFmtId="0" fontId="56" fillId="0" borderId="37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1" fontId="54" fillId="33" borderId="47" xfId="0" applyNumberFormat="1" applyFont="1" applyFill="1" applyBorder="1" applyAlignment="1">
      <alignment horizontal="center" vertical="top" wrapText="1"/>
    </xf>
    <xf numFmtId="1" fontId="54" fillId="33" borderId="48" xfId="0" applyNumberFormat="1" applyFont="1" applyFill="1" applyBorder="1" applyAlignment="1">
      <alignment horizontal="center" vertical="top" wrapText="1"/>
    </xf>
    <xf numFmtId="1" fontId="54" fillId="33" borderId="49" xfId="0" applyNumberFormat="1" applyFont="1" applyFill="1" applyBorder="1" applyAlignment="1">
      <alignment horizontal="center" vertical="top" wrapText="1"/>
    </xf>
    <xf numFmtId="0" fontId="54" fillId="0" borderId="34" xfId="0" applyFont="1" applyFill="1" applyBorder="1" applyAlignment="1">
      <alignment horizontal="center" vertical="top" wrapText="1"/>
    </xf>
    <xf numFmtId="0" fontId="54" fillId="0" borderId="35" xfId="0" applyFont="1" applyFill="1" applyBorder="1" applyAlignment="1">
      <alignment horizontal="center" vertical="top" wrapText="1"/>
    </xf>
    <xf numFmtId="0" fontId="54" fillId="0" borderId="3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/>
    </xf>
    <xf numFmtId="0" fontId="56" fillId="0" borderId="45" xfId="0" applyFont="1" applyFill="1" applyBorder="1" applyAlignment="1">
      <alignment horizontal="center" vertical="top"/>
    </xf>
    <xf numFmtId="0" fontId="56" fillId="0" borderId="18" xfId="0" applyFont="1" applyFill="1" applyBorder="1" applyAlignment="1">
      <alignment horizontal="center" vertical="top"/>
    </xf>
    <xf numFmtId="0" fontId="56" fillId="0" borderId="17" xfId="0" applyFont="1" applyFill="1" applyBorder="1" applyAlignment="1">
      <alignment horizontal="center" vertical="top" wrapText="1"/>
    </xf>
    <xf numFmtId="0" fontId="56" fillId="0" borderId="45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0" fontId="54" fillId="0" borderId="45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right" vertical="center" wrapText="1"/>
    </xf>
    <xf numFmtId="0" fontId="56" fillId="0" borderId="45" xfId="0" applyFont="1" applyFill="1" applyBorder="1" applyAlignment="1">
      <alignment horizontal="right" vertical="center" wrapText="1"/>
    </xf>
    <xf numFmtId="0" fontId="56" fillId="0" borderId="18" xfId="0" applyFont="1" applyFill="1" applyBorder="1" applyAlignment="1">
      <alignment horizontal="right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6" fillId="0" borderId="45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left" vertical="top" wrapText="1"/>
    </xf>
    <xf numFmtId="0" fontId="3" fillId="33" borderId="39" xfId="0" applyFont="1" applyFill="1" applyBorder="1" applyAlignment="1">
      <alignment horizontal="left"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47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top" wrapText="1"/>
    </xf>
    <xf numFmtId="0" fontId="3" fillId="33" borderId="49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="70" zoomScaleNormal="66" zoomScaleSheetLayoutView="70" workbookViewId="0" topLeftCell="A1">
      <pane ySplit="7" topLeftCell="A8" activePane="bottomLeft" state="frozen"/>
      <selection pane="topLeft" activeCell="A1" sqref="A1"/>
      <selection pane="bottomLeft" activeCell="L8" sqref="L8"/>
    </sheetView>
  </sheetViews>
  <sheetFormatPr defaultColWidth="9.33203125" defaultRowHeight="12.75"/>
  <cols>
    <col min="1" max="1" width="9.66015625" style="0" bestFit="1" customWidth="1"/>
    <col min="2" max="2" width="53.16015625" style="3" customWidth="1"/>
    <col min="3" max="3" width="17.83203125" style="6" customWidth="1"/>
    <col min="4" max="4" width="16.83203125" style="1" bestFit="1" customWidth="1"/>
    <col min="5" max="5" width="18" style="1" customWidth="1"/>
    <col min="6" max="6" width="16.83203125" style="1" bestFit="1" customWidth="1"/>
    <col min="7" max="7" width="11.33203125" style="1" bestFit="1" customWidth="1"/>
    <col min="8" max="8" width="12.83203125" style="1" bestFit="1" customWidth="1"/>
    <col min="9" max="9" width="18.5" style="1" customWidth="1"/>
    <col min="10" max="10" width="15.5" style="1" customWidth="1"/>
    <col min="11" max="11" width="16.5" style="1" customWidth="1"/>
    <col min="12" max="12" width="14.5" style="1" customWidth="1"/>
    <col min="13" max="14" width="10" style="1" bestFit="1" customWidth="1"/>
    <col min="15" max="15" width="15.16015625" style="1" bestFit="1" customWidth="1"/>
    <col min="16" max="16" width="12" style="1" customWidth="1"/>
    <col min="17" max="17" width="16.16015625" style="1" customWidth="1"/>
    <col min="18" max="18" width="11.83203125" style="1" customWidth="1"/>
    <col min="19" max="19" width="12.16015625" style="1" customWidth="1"/>
  </cols>
  <sheetData>
    <row r="1" spans="2:19" ht="98.25" customHeight="1">
      <c r="B1" s="14"/>
      <c r="C1" s="14"/>
      <c r="D1" s="14"/>
      <c r="E1" s="14"/>
      <c r="F1" s="14"/>
      <c r="G1" s="14"/>
      <c r="H1" s="14"/>
      <c r="I1" s="14"/>
      <c r="J1" s="14"/>
      <c r="K1" s="106" t="s">
        <v>168</v>
      </c>
      <c r="L1" s="107"/>
      <c r="M1" s="107"/>
      <c r="N1" s="107"/>
      <c r="O1" s="107"/>
      <c r="P1" s="107"/>
      <c r="Q1" s="107"/>
      <c r="R1" s="107"/>
      <c r="S1" s="107"/>
    </row>
    <row r="2" spans="1:19" ht="18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79.5" customHeight="1" thickBot="1">
      <c r="A3" s="108" t="s">
        <v>167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ht="13.5" thickBot="1"/>
    <row r="5" spans="1:19" s="4" customFormat="1" ht="105" customHeight="1">
      <c r="A5" s="102" t="s">
        <v>7</v>
      </c>
      <c r="B5" s="115" t="s">
        <v>8</v>
      </c>
      <c r="C5" s="115" t="s">
        <v>6</v>
      </c>
      <c r="D5" s="119" t="s">
        <v>165</v>
      </c>
      <c r="E5" s="119"/>
      <c r="F5" s="119"/>
      <c r="G5" s="119"/>
      <c r="H5" s="119"/>
      <c r="I5" s="120" t="s">
        <v>166</v>
      </c>
      <c r="J5" s="119" t="s">
        <v>9</v>
      </c>
      <c r="K5" s="119"/>
      <c r="L5" s="119"/>
      <c r="M5" s="119"/>
      <c r="N5" s="119"/>
      <c r="O5" s="119" t="s">
        <v>10</v>
      </c>
      <c r="P5" s="119"/>
      <c r="Q5" s="119"/>
      <c r="R5" s="119"/>
      <c r="S5" s="123"/>
    </row>
    <row r="6" spans="1:19" s="4" customFormat="1" ht="28.5" customHeight="1">
      <c r="A6" s="103"/>
      <c r="B6" s="116"/>
      <c r="C6" s="116"/>
      <c r="D6" s="110" t="s">
        <v>0</v>
      </c>
      <c r="E6" s="110" t="s">
        <v>1</v>
      </c>
      <c r="F6" s="110"/>
      <c r="G6" s="110"/>
      <c r="H6" s="110"/>
      <c r="I6" s="121"/>
      <c r="J6" s="110" t="s">
        <v>0</v>
      </c>
      <c r="K6" s="110" t="s">
        <v>1</v>
      </c>
      <c r="L6" s="110"/>
      <c r="M6" s="110"/>
      <c r="N6" s="110"/>
      <c r="O6" s="110" t="s">
        <v>0</v>
      </c>
      <c r="P6" s="110" t="s">
        <v>1</v>
      </c>
      <c r="Q6" s="110"/>
      <c r="R6" s="110"/>
      <c r="S6" s="118"/>
    </row>
    <row r="7" spans="1:19" s="4" customFormat="1" ht="119.25" customHeight="1" thickBot="1">
      <c r="A7" s="104"/>
      <c r="B7" s="117"/>
      <c r="C7" s="117"/>
      <c r="D7" s="111"/>
      <c r="E7" s="7" t="s">
        <v>2</v>
      </c>
      <c r="F7" s="7" t="s">
        <v>3</v>
      </c>
      <c r="G7" s="7" t="s">
        <v>4</v>
      </c>
      <c r="H7" s="7" t="s">
        <v>5</v>
      </c>
      <c r="I7" s="122"/>
      <c r="J7" s="111"/>
      <c r="K7" s="7" t="s">
        <v>2</v>
      </c>
      <c r="L7" s="7" t="s">
        <v>3</v>
      </c>
      <c r="M7" s="7" t="s">
        <v>4</v>
      </c>
      <c r="N7" s="7" t="s">
        <v>5</v>
      </c>
      <c r="O7" s="111"/>
      <c r="P7" s="7" t="s">
        <v>2</v>
      </c>
      <c r="Q7" s="7" t="s">
        <v>3</v>
      </c>
      <c r="R7" s="7" t="s">
        <v>4</v>
      </c>
      <c r="S7" s="8" t="s">
        <v>5</v>
      </c>
    </row>
    <row r="8" spans="1:19" s="2" customFormat="1" ht="86.25" customHeight="1" thickBot="1">
      <c r="A8" s="9">
        <v>1</v>
      </c>
      <c r="B8" s="21" t="s">
        <v>36</v>
      </c>
      <c r="C8" s="22" t="s">
        <v>11</v>
      </c>
      <c r="D8" s="65">
        <v>73257.5</v>
      </c>
      <c r="E8" s="66">
        <v>6026.5</v>
      </c>
      <c r="F8" s="65">
        <v>67231</v>
      </c>
      <c r="G8" s="65">
        <v>0</v>
      </c>
      <c r="H8" s="65">
        <v>0</v>
      </c>
      <c r="I8" s="65">
        <v>73050.47</v>
      </c>
      <c r="J8" s="91">
        <v>71549.1</v>
      </c>
      <c r="K8" s="66">
        <v>6026.5</v>
      </c>
      <c r="L8" s="66">
        <v>65522.6</v>
      </c>
      <c r="M8" s="65">
        <v>0</v>
      </c>
      <c r="N8" s="65">
        <v>0</v>
      </c>
      <c r="O8" s="91">
        <v>71527</v>
      </c>
      <c r="P8" s="65">
        <v>6026.5</v>
      </c>
      <c r="Q8" s="66">
        <f>O8-P8</f>
        <v>65500.5</v>
      </c>
      <c r="R8" s="65">
        <v>0</v>
      </c>
      <c r="S8" s="67">
        <v>0</v>
      </c>
    </row>
    <row r="9" spans="1:19" s="2" customFormat="1" ht="48.75" customHeight="1" hidden="1">
      <c r="A9" s="9">
        <v>2</v>
      </c>
      <c r="B9" s="24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</row>
    <row r="10" spans="1:19" s="5" customFormat="1" ht="63" customHeight="1" hidden="1">
      <c r="A10" s="100"/>
      <c r="B10" s="19"/>
      <c r="C10" s="10"/>
      <c r="D10" s="2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1"/>
      <c r="S10" s="11"/>
    </row>
    <row r="11" spans="1:19" s="5" customFormat="1" ht="66.75" customHeight="1" hidden="1">
      <c r="A11" s="101"/>
      <c r="B11" s="19"/>
      <c r="C11" s="10"/>
      <c r="D11" s="23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1"/>
      <c r="S11" s="11"/>
    </row>
    <row r="12" spans="1:19" s="5" customFormat="1" ht="118.5" customHeight="1" hidden="1">
      <c r="A12" s="101"/>
      <c r="B12" s="19"/>
      <c r="C12" s="10"/>
      <c r="D12" s="2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1"/>
      <c r="S12" s="11"/>
    </row>
    <row r="13" spans="1:19" s="5" customFormat="1" ht="58.5" customHeight="1">
      <c r="A13" s="15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105"/>
      <c r="N13" s="105"/>
      <c r="O13" s="105"/>
      <c r="P13" s="105"/>
      <c r="Q13" s="85"/>
      <c r="R13" s="87"/>
      <c r="S13" s="86"/>
    </row>
    <row r="14" spans="1:19" s="5" customFormat="1" ht="58.5" customHeight="1">
      <c r="A14" s="15"/>
      <c r="B14" s="88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85"/>
      <c r="R14" s="87"/>
      <c r="S14" s="86"/>
    </row>
    <row r="15" spans="1:19" ht="38.25" customHeight="1">
      <c r="A15" s="98">
        <v>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ht="18.7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1:19" ht="18.7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1:19" ht="18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1:19" ht="12.75">
      <c r="A19" s="15"/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>
      <c r="A20" s="15"/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2" ht="12.75">
      <c r="I22" s="12"/>
    </row>
    <row r="23" ht="12.75">
      <c r="Q23" s="13"/>
    </row>
    <row r="24" ht="12.75">
      <c r="I24" s="12"/>
    </row>
  </sheetData>
  <sheetProtection/>
  <mergeCells count="23">
    <mergeCell ref="A18:S18"/>
    <mergeCell ref="D5:H5"/>
    <mergeCell ref="I5:I7"/>
    <mergeCell ref="J5:N5"/>
    <mergeCell ref="O5:S5"/>
    <mergeCell ref="K6:N6"/>
    <mergeCell ref="K1:S1"/>
    <mergeCell ref="A3:S3"/>
    <mergeCell ref="O6:O7"/>
    <mergeCell ref="C9:S9"/>
    <mergeCell ref="E6:H6"/>
    <mergeCell ref="B5:B7"/>
    <mergeCell ref="J6:J7"/>
    <mergeCell ref="D6:D7"/>
    <mergeCell ref="C5:C7"/>
    <mergeCell ref="P6:S6"/>
    <mergeCell ref="A2:S2"/>
    <mergeCell ref="A17:S17"/>
    <mergeCell ref="A16:S16"/>
    <mergeCell ref="A10:A12"/>
    <mergeCell ref="A5:A7"/>
    <mergeCell ref="A15:S15"/>
    <mergeCell ref="M13:P13"/>
  </mergeCells>
  <printOptions/>
  <pageMargins left="0.69" right="0.7086614173228347" top="0.59" bottom="0.54" header="0.31496062992125984" footer="0.31496062992125984"/>
  <pageSetup fitToHeight="0" fitToWidth="1" horizontalDpi="600" verticalDpi="600" orientation="landscape" paperSize="9" scale="47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3"/>
  <sheetViews>
    <sheetView zoomScale="110" zoomScaleNormal="110" zoomScalePageLayoutView="0" workbookViewId="0" topLeftCell="A163">
      <selection activeCell="I189" sqref="I189"/>
    </sheetView>
  </sheetViews>
  <sheetFormatPr defaultColWidth="9.33203125" defaultRowHeight="12.75"/>
  <cols>
    <col min="1" max="1" width="4.83203125" style="0" customWidth="1"/>
    <col min="2" max="2" width="24.66015625" style="0" customWidth="1"/>
    <col min="3" max="3" width="16.83203125" style="0" customWidth="1"/>
    <col min="4" max="4" width="16" style="0" customWidth="1"/>
    <col min="5" max="5" width="13.33203125" style="0" customWidth="1"/>
    <col min="6" max="6" width="9.16015625" style="0" customWidth="1"/>
    <col min="7" max="7" width="12.5" style="0" customWidth="1"/>
    <col min="8" max="8" width="20.33203125" style="0" customWidth="1"/>
    <col min="9" max="9" width="10" style="0" customWidth="1"/>
    <col min="10" max="10" width="9.16015625" style="0" customWidth="1"/>
    <col min="11" max="11" width="6.5" style="0" customWidth="1"/>
    <col min="12" max="12" width="9.33203125" style="0" hidden="1" customWidth="1"/>
    <col min="13" max="13" width="13.33203125" style="0" hidden="1" customWidth="1"/>
  </cols>
  <sheetData>
    <row r="1" spans="1:17" ht="18.75" customHeight="1">
      <c r="A1" s="217" t="s">
        <v>169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9"/>
      <c r="M1" s="29"/>
      <c r="N1" s="29"/>
      <c r="O1" s="29"/>
      <c r="P1" s="29"/>
      <c r="Q1" s="29"/>
    </row>
    <row r="2" spans="1:17" ht="18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9"/>
      <c r="M2" s="29"/>
      <c r="N2" s="29"/>
      <c r="O2" s="29"/>
      <c r="P2" s="29"/>
      <c r="Q2" s="29"/>
    </row>
    <row r="3" spans="1:11" ht="49.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22.5" customHeight="1">
      <c r="A4" s="163" t="s">
        <v>18</v>
      </c>
      <c r="B4" s="165" t="s">
        <v>19</v>
      </c>
      <c r="C4" s="161" t="s">
        <v>28</v>
      </c>
      <c r="D4" s="161" t="s">
        <v>29</v>
      </c>
      <c r="E4" s="161" t="s">
        <v>30</v>
      </c>
      <c r="F4" s="161" t="s">
        <v>31</v>
      </c>
      <c r="G4" s="154" t="s">
        <v>32</v>
      </c>
      <c r="H4" s="161" t="s">
        <v>21</v>
      </c>
      <c r="I4" s="167" t="s">
        <v>22</v>
      </c>
      <c r="J4" s="168"/>
      <c r="K4" s="169"/>
    </row>
    <row r="5" spans="1:11" ht="22.5" customHeight="1">
      <c r="A5" s="164"/>
      <c r="B5" s="166"/>
      <c r="C5" s="162"/>
      <c r="D5" s="162"/>
      <c r="E5" s="162"/>
      <c r="F5" s="162"/>
      <c r="G5" s="155"/>
      <c r="H5" s="162"/>
      <c r="I5" s="170"/>
      <c r="J5" s="171"/>
      <c r="K5" s="172"/>
    </row>
    <row r="6" spans="1:11" ht="22.5" customHeight="1">
      <c r="A6" s="164"/>
      <c r="B6" s="166"/>
      <c r="C6" s="162"/>
      <c r="D6" s="162"/>
      <c r="E6" s="162"/>
      <c r="F6" s="162"/>
      <c r="G6" s="155"/>
      <c r="H6" s="162"/>
      <c r="I6" s="170"/>
      <c r="J6" s="171"/>
      <c r="K6" s="172"/>
    </row>
    <row r="7" spans="1:11" ht="38.25" customHeight="1" thickBot="1">
      <c r="A7" s="164"/>
      <c r="B7" s="166"/>
      <c r="C7" s="162"/>
      <c r="D7" s="162"/>
      <c r="E7" s="162"/>
      <c r="F7" s="162"/>
      <c r="G7" s="155"/>
      <c r="H7" s="162"/>
      <c r="I7" s="170"/>
      <c r="J7" s="171"/>
      <c r="K7" s="172"/>
    </row>
    <row r="8" spans="1:11" ht="33.75" customHeight="1" hidden="1" thickBot="1">
      <c r="A8" s="164"/>
      <c r="B8" s="166"/>
      <c r="C8" s="162"/>
      <c r="D8" s="162"/>
      <c r="E8" s="162"/>
      <c r="F8" s="162"/>
      <c r="G8" s="155"/>
      <c r="H8" s="162"/>
      <c r="I8" s="170"/>
      <c r="J8" s="171"/>
      <c r="K8" s="172"/>
    </row>
    <row r="9" spans="1:11" ht="23.25" customHeight="1" hidden="1" thickBot="1">
      <c r="A9" s="164"/>
      <c r="B9" s="166"/>
      <c r="C9" s="162"/>
      <c r="D9" s="162"/>
      <c r="E9" s="162"/>
      <c r="F9" s="162"/>
      <c r="G9" s="155"/>
      <c r="H9" s="162"/>
      <c r="I9" s="173"/>
      <c r="J9" s="174"/>
      <c r="K9" s="175"/>
    </row>
    <row r="10" spans="1:11" ht="21.75" customHeight="1">
      <c r="A10" s="164"/>
      <c r="B10" s="166"/>
      <c r="C10" s="162"/>
      <c r="D10" s="162"/>
      <c r="E10" s="162"/>
      <c r="F10" s="162"/>
      <c r="G10" s="155"/>
      <c r="H10" s="162"/>
      <c r="I10" s="176">
        <v>2021</v>
      </c>
      <c r="J10" s="177"/>
      <c r="K10" s="156" t="s">
        <v>33</v>
      </c>
    </row>
    <row r="11" spans="1:11" ht="0.75" customHeight="1" thickBot="1">
      <c r="A11" s="164"/>
      <c r="B11" s="166"/>
      <c r="C11" s="162"/>
      <c r="D11" s="162"/>
      <c r="E11" s="162"/>
      <c r="F11" s="162"/>
      <c r="G11" s="155"/>
      <c r="H11" s="162"/>
      <c r="I11" s="173"/>
      <c r="J11" s="178"/>
      <c r="K11" s="157"/>
    </row>
    <row r="12" spans="1:11" ht="12.75">
      <c r="A12" s="164"/>
      <c r="B12" s="166"/>
      <c r="C12" s="162"/>
      <c r="D12" s="162"/>
      <c r="E12" s="162"/>
      <c r="F12" s="162"/>
      <c r="G12" s="155"/>
      <c r="H12" s="162"/>
      <c r="I12" s="28" t="s">
        <v>23</v>
      </c>
      <c r="J12" s="28" t="s">
        <v>24</v>
      </c>
      <c r="K12" s="157"/>
    </row>
    <row r="13" spans="1:11" ht="12.75">
      <c r="A13" s="63">
        <v>1</v>
      </c>
      <c r="B13" s="63">
        <v>2</v>
      </c>
      <c r="C13" s="63">
        <v>3</v>
      </c>
      <c r="D13" s="63">
        <v>4</v>
      </c>
      <c r="E13" s="63">
        <v>5</v>
      </c>
      <c r="F13" s="63">
        <v>6</v>
      </c>
      <c r="G13" s="64">
        <v>7</v>
      </c>
      <c r="H13" s="63">
        <v>8</v>
      </c>
      <c r="I13" s="63">
        <v>9</v>
      </c>
      <c r="J13" s="63">
        <v>10</v>
      </c>
      <c r="K13" s="63">
        <v>11</v>
      </c>
    </row>
    <row r="14" spans="1:11" ht="13.5" thickBot="1">
      <c r="A14" s="179" t="s">
        <v>49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1"/>
    </row>
    <row r="15" spans="1:13" ht="23.25" thickBot="1">
      <c r="A15" s="139">
        <v>1</v>
      </c>
      <c r="B15" s="142" t="s">
        <v>13</v>
      </c>
      <c r="C15" s="68" t="s">
        <v>25</v>
      </c>
      <c r="D15" s="69">
        <v>1400</v>
      </c>
      <c r="E15" s="69">
        <v>1179.06</v>
      </c>
      <c r="F15" s="70">
        <f>E15/D15*100</f>
        <v>84.21857142857142</v>
      </c>
      <c r="G15" s="71">
        <v>1178.96</v>
      </c>
      <c r="H15" s="142" t="s">
        <v>35</v>
      </c>
      <c r="I15" s="124" t="s">
        <v>51</v>
      </c>
      <c r="J15" s="124" t="s">
        <v>51</v>
      </c>
      <c r="K15" s="158">
        <v>100</v>
      </c>
      <c r="L15" s="145"/>
      <c r="M15" s="153"/>
    </row>
    <row r="16" spans="1:13" ht="23.25" thickBot="1">
      <c r="A16" s="140"/>
      <c r="B16" s="143"/>
      <c r="C16" s="72" t="s">
        <v>26</v>
      </c>
      <c r="D16" s="73">
        <v>0</v>
      </c>
      <c r="E16" s="73">
        <v>0</v>
      </c>
      <c r="F16" s="70">
        <v>0</v>
      </c>
      <c r="G16" s="74">
        <v>0</v>
      </c>
      <c r="H16" s="143"/>
      <c r="I16" s="125"/>
      <c r="J16" s="125"/>
      <c r="K16" s="159"/>
      <c r="L16" s="145"/>
      <c r="M16" s="153"/>
    </row>
    <row r="17" spans="1:13" ht="12.75">
      <c r="A17" s="140"/>
      <c r="B17" s="143"/>
      <c r="C17" s="72" t="s">
        <v>20</v>
      </c>
      <c r="D17" s="73">
        <v>0</v>
      </c>
      <c r="E17" s="73">
        <v>0</v>
      </c>
      <c r="F17" s="70">
        <v>0</v>
      </c>
      <c r="G17" s="74">
        <v>0</v>
      </c>
      <c r="H17" s="143"/>
      <c r="I17" s="125"/>
      <c r="J17" s="125"/>
      <c r="K17" s="159"/>
      <c r="L17" s="145"/>
      <c r="M17" s="153"/>
    </row>
    <row r="18" spans="1:13" ht="21" customHeight="1" thickBot="1">
      <c r="A18" s="141"/>
      <c r="B18" s="144"/>
      <c r="C18" s="75" t="s">
        <v>27</v>
      </c>
      <c r="D18" s="76">
        <f>D17+D16+D15</f>
        <v>1400</v>
      </c>
      <c r="E18" s="76">
        <f>E17+E16+E15</f>
        <v>1179.06</v>
      </c>
      <c r="F18" s="77">
        <f>F15</f>
        <v>84.21857142857142</v>
      </c>
      <c r="G18" s="78">
        <f>G17+G16+G15</f>
        <v>1178.96</v>
      </c>
      <c r="H18" s="144"/>
      <c r="I18" s="126"/>
      <c r="J18" s="126"/>
      <c r="K18" s="160"/>
      <c r="L18" s="145"/>
      <c r="M18" s="153"/>
    </row>
    <row r="19" spans="1:13" ht="22.5" customHeight="1">
      <c r="A19" s="139">
        <v>2</v>
      </c>
      <c r="B19" s="142" t="s">
        <v>138</v>
      </c>
      <c r="C19" s="68" t="s">
        <v>25</v>
      </c>
      <c r="D19" s="69">
        <v>0</v>
      </c>
      <c r="E19" s="69">
        <v>0</v>
      </c>
      <c r="F19" s="70">
        <v>0</v>
      </c>
      <c r="G19" s="71">
        <v>0</v>
      </c>
      <c r="H19" s="142" t="s">
        <v>139</v>
      </c>
      <c r="I19" s="147" t="s">
        <v>140</v>
      </c>
      <c r="J19" s="147" t="s">
        <v>146</v>
      </c>
      <c r="K19" s="150" t="s">
        <v>147</v>
      </c>
      <c r="L19" s="145"/>
      <c r="M19" s="153"/>
    </row>
    <row r="20" spans="1:13" ht="22.5">
      <c r="A20" s="140"/>
      <c r="B20" s="143"/>
      <c r="C20" s="72" t="s">
        <v>26</v>
      </c>
      <c r="D20" s="73">
        <v>0</v>
      </c>
      <c r="E20" s="73">
        <v>0</v>
      </c>
      <c r="F20" s="79">
        <v>0</v>
      </c>
      <c r="G20" s="74">
        <v>0</v>
      </c>
      <c r="H20" s="143"/>
      <c r="I20" s="148"/>
      <c r="J20" s="148"/>
      <c r="K20" s="151"/>
      <c r="L20" s="145"/>
      <c r="M20" s="153"/>
    </row>
    <row r="21" spans="1:13" ht="12.75">
      <c r="A21" s="140"/>
      <c r="B21" s="143"/>
      <c r="C21" s="72" t="s">
        <v>20</v>
      </c>
      <c r="D21" s="73">
        <v>0</v>
      </c>
      <c r="E21" s="73">
        <v>0</v>
      </c>
      <c r="F21" s="79">
        <v>0</v>
      </c>
      <c r="G21" s="74">
        <v>0</v>
      </c>
      <c r="H21" s="143"/>
      <c r="I21" s="148"/>
      <c r="J21" s="148"/>
      <c r="K21" s="151"/>
      <c r="L21" s="145"/>
      <c r="M21" s="153"/>
    </row>
    <row r="22" spans="1:13" ht="13.5" thickBot="1">
      <c r="A22" s="141"/>
      <c r="B22" s="144"/>
      <c r="C22" s="75" t="s">
        <v>27</v>
      </c>
      <c r="D22" s="76">
        <f>D21+D20+D19</f>
        <v>0</v>
      </c>
      <c r="E22" s="76">
        <f>E21+E20+E19</f>
        <v>0</v>
      </c>
      <c r="F22" s="77">
        <v>0</v>
      </c>
      <c r="G22" s="78">
        <v>0</v>
      </c>
      <c r="H22" s="144"/>
      <c r="I22" s="149"/>
      <c r="J22" s="149"/>
      <c r="K22" s="152"/>
      <c r="L22" s="145"/>
      <c r="M22" s="153"/>
    </row>
    <row r="23" spans="1:13" ht="22.5" customHeight="1">
      <c r="A23" s="139">
        <v>3</v>
      </c>
      <c r="B23" s="142" t="s">
        <v>12</v>
      </c>
      <c r="C23" s="68" t="s">
        <v>25</v>
      </c>
      <c r="D23" s="69">
        <v>1000</v>
      </c>
      <c r="E23" s="69">
        <v>1000</v>
      </c>
      <c r="F23" s="70">
        <f>E23/D23*100</f>
        <v>100</v>
      </c>
      <c r="G23" s="71">
        <v>1000</v>
      </c>
      <c r="H23" s="142" t="s">
        <v>38</v>
      </c>
      <c r="I23" s="147" t="s">
        <v>52</v>
      </c>
      <c r="J23" s="147" t="s">
        <v>52</v>
      </c>
      <c r="K23" s="150" t="s">
        <v>148</v>
      </c>
      <c r="L23" s="145"/>
      <c r="M23" s="153"/>
    </row>
    <row r="24" spans="1:13" ht="22.5">
      <c r="A24" s="140"/>
      <c r="B24" s="143"/>
      <c r="C24" s="72" t="s">
        <v>26</v>
      </c>
      <c r="D24" s="73">
        <v>0</v>
      </c>
      <c r="E24" s="73">
        <v>0</v>
      </c>
      <c r="F24" s="79">
        <v>0</v>
      </c>
      <c r="G24" s="74">
        <v>0</v>
      </c>
      <c r="H24" s="143"/>
      <c r="I24" s="148"/>
      <c r="J24" s="148"/>
      <c r="K24" s="151"/>
      <c r="L24" s="145"/>
      <c r="M24" s="153"/>
    </row>
    <row r="25" spans="1:13" ht="12.75">
      <c r="A25" s="140"/>
      <c r="B25" s="143"/>
      <c r="C25" s="72" t="s">
        <v>20</v>
      </c>
      <c r="D25" s="73">
        <v>0</v>
      </c>
      <c r="E25" s="73">
        <v>0</v>
      </c>
      <c r="F25" s="79">
        <v>0</v>
      </c>
      <c r="G25" s="74">
        <v>0</v>
      </c>
      <c r="H25" s="143"/>
      <c r="I25" s="148"/>
      <c r="J25" s="148"/>
      <c r="K25" s="151"/>
      <c r="L25" s="145"/>
      <c r="M25" s="153"/>
    </row>
    <row r="26" spans="1:13" ht="16.5" customHeight="1" thickBot="1">
      <c r="A26" s="141"/>
      <c r="B26" s="144"/>
      <c r="C26" s="75" t="s">
        <v>27</v>
      </c>
      <c r="D26" s="76">
        <f>D25+D24+D23</f>
        <v>1000</v>
      </c>
      <c r="E26" s="76">
        <f>E25+E24+E23</f>
        <v>1000</v>
      </c>
      <c r="F26" s="77">
        <f>F23</f>
        <v>100</v>
      </c>
      <c r="G26" s="78">
        <f>G23</f>
        <v>1000</v>
      </c>
      <c r="H26" s="144"/>
      <c r="I26" s="149"/>
      <c r="J26" s="149"/>
      <c r="K26" s="152"/>
      <c r="L26" s="145"/>
      <c r="M26" s="153"/>
    </row>
    <row r="27" spans="1:13" ht="22.5" customHeight="1">
      <c r="A27" s="139">
        <v>4</v>
      </c>
      <c r="B27" s="142" t="s">
        <v>53</v>
      </c>
      <c r="C27" s="68" t="s">
        <v>25</v>
      </c>
      <c r="D27" s="69">
        <v>1850</v>
      </c>
      <c r="E27" s="69">
        <v>1600</v>
      </c>
      <c r="F27" s="70">
        <f>E27/D27*100</f>
        <v>86.48648648648648</v>
      </c>
      <c r="G27" s="71">
        <v>1600</v>
      </c>
      <c r="H27" s="142" t="s">
        <v>92</v>
      </c>
      <c r="I27" s="147" t="s">
        <v>94</v>
      </c>
      <c r="J27" s="147" t="s">
        <v>94</v>
      </c>
      <c r="K27" s="158">
        <v>100</v>
      </c>
      <c r="L27" s="145"/>
      <c r="M27" s="153"/>
    </row>
    <row r="28" spans="1:13" ht="22.5">
      <c r="A28" s="140"/>
      <c r="B28" s="143"/>
      <c r="C28" s="72" t="s">
        <v>26</v>
      </c>
      <c r="D28" s="73">
        <v>0</v>
      </c>
      <c r="E28" s="73">
        <v>0</v>
      </c>
      <c r="F28" s="79">
        <v>0</v>
      </c>
      <c r="G28" s="74">
        <v>0</v>
      </c>
      <c r="H28" s="143"/>
      <c r="I28" s="148"/>
      <c r="J28" s="148"/>
      <c r="K28" s="159"/>
      <c r="L28" s="145"/>
      <c r="M28" s="153"/>
    </row>
    <row r="29" spans="1:13" ht="12.75">
      <c r="A29" s="140"/>
      <c r="B29" s="143"/>
      <c r="C29" s="72" t="s">
        <v>20</v>
      </c>
      <c r="D29" s="73">
        <v>0</v>
      </c>
      <c r="E29" s="73">
        <v>0</v>
      </c>
      <c r="F29" s="79">
        <v>0</v>
      </c>
      <c r="G29" s="74">
        <v>0</v>
      </c>
      <c r="H29" s="143"/>
      <c r="I29" s="148"/>
      <c r="J29" s="148"/>
      <c r="K29" s="159"/>
      <c r="L29" s="145"/>
      <c r="M29" s="153"/>
    </row>
    <row r="30" spans="1:13" ht="13.5" thickBot="1">
      <c r="A30" s="141"/>
      <c r="B30" s="144"/>
      <c r="C30" s="75" t="s">
        <v>27</v>
      </c>
      <c r="D30" s="76">
        <f>D29+D28+D27</f>
        <v>1850</v>
      </c>
      <c r="E30" s="76">
        <f>E29+E28+E27</f>
        <v>1600</v>
      </c>
      <c r="F30" s="77">
        <f>F27</f>
        <v>86.48648648648648</v>
      </c>
      <c r="G30" s="78">
        <f>G29+G28+G27</f>
        <v>1600</v>
      </c>
      <c r="H30" s="144"/>
      <c r="I30" s="149"/>
      <c r="J30" s="149"/>
      <c r="K30" s="160"/>
      <c r="L30" s="145"/>
      <c r="M30" s="153"/>
    </row>
    <row r="31" spans="1:13" ht="22.5">
      <c r="A31" s="139">
        <v>5</v>
      </c>
      <c r="B31" s="142" t="s">
        <v>54</v>
      </c>
      <c r="C31" s="68" t="s">
        <v>25</v>
      </c>
      <c r="D31" s="69">
        <v>500</v>
      </c>
      <c r="E31" s="69">
        <v>500</v>
      </c>
      <c r="F31" s="70">
        <f>E31/D31*100</f>
        <v>100</v>
      </c>
      <c r="G31" s="71">
        <v>500</v>
      </c>
      <c r="H31" s="142" t="s">
        <v>93</v>
      </c>
      <c r="I31" s="147" t="s">
        <v>55</v>
      </c>
      <c r="J31" s="147" t="s">
        <v>158</v>
      </c>
      <c r="K31" s="182">
        <v>133</v>
      </c>
      <c r="L31" s="145"/>
      <c r="M31" s="153"/>
    </row>
    <row r="32" spans="1:13" ht="22.5">
      <c r="A32" s="140"/>
      <c r="B32" s="143"/>
      <c r="C32" s="72" t="s">
        <v>26</v>
      </c>
      <c r="D32" s="73">
        <v>0</v>
      </c>
      <c r="E32" s="73">
        <v>0</v>
      </c>
      <c r="F32" s="79">
        <v>0</v>
      </c>
      <c r="G32" s="74">
        <v>0</v>
      </c>
      <c r="H32" s="143"/>
      <c r="I32" s="148"/>
      <c r="J32" s="148"/>
      <c r="K32" s="183"/>
      <c r="L32" s="145"/>
      <c r="M32" s="153"/>
    </row>
    <row r="33" spans="1:13" ht="12.75">
      <c r="A33" s="140"/>
      <c r="B33" s="143"/>
      <c r="C33" s="72" t="s">
        <v>20</v>
      </c>
      <c r="D33" s="73">
        <v>0</v>
      </c>
      <c r="E33" s="73">
        <v>0</v>
      </c>
      <c r="F33" s="79">
        <v>0</v>
      </c>
      <c r="G33" s="74">
        <v>0</v>
      </c>
      <c r="H33" s="143"/>
      <c r="I33" s="148"/>
      <c r="J33" s="148"/>
      <c r="K33" s="183"/>
      <c r="L33" s="145"/>
      <c r="M33" s="153"/>
    </row>
    <row r="34" spans="1:13" ht="13.5" thickBot="1">
      <c r="A34" s="141"/>
      <c r="B34" s="144"/>
      <c r="C34" s="75" t="s">
        <v>27</v>
      </c>
      <c r="D34" s="76">
        <f>D33+D32+D31</f>
        <v>500</v>
      </c>
      <c r="E34" s="76">
        <f>E33+E32+E31</f>
        <v>500</v>
      </c>
      <c r="F34" s="77">
        <f>F31</f>
        <v>100</v>
      </c>
      <c r="G34" s="78">
        <f>G32+G31</f>
        <v>500</v>
      </c>
      <c r="H34" s="144"/>
      <c r="I34" s="149"/>
      <c r="J34" s="149"/>
      <c r="K34" s="184"/>
      <c r="L34" s="145"/>
      <c r="M34" s="153"/>
    </row>
    <row r="35" spans="1:13" ht="23.25" customHeight="1">
      <c r="A35" s="139">
        <v>6</v>
      </c>
      <c r="B35" s="142" t="s">
        <v>39</v>
      </c>
      <c r="C35" s="68" t="s">
        <v>25</v>
      </c>
      <c r="D35" s="80">
        <v>300</v>
      </c>
      <c r="E35" s="69">
        <v>300</v>
      </c>
      <c r="F35" s="70">
        <f>E35/D35*100</f>
        <v>100</v>
      </c>
      <c r="G35" s="71">
        <v>300</v>
      </c>
      <c r="H35" s="142" t="s">
        <v>95</v>
      </c>
      <c r="I35" s="147" t="s">
        <v>50</v>
      </c>
      <c r="J35" s="147" t="s">
        <v>50</v>
      </c>
      <c r="K35" s="150" t="s">
        <v>148</v>
      </c>
      <c r="L35" s="145"/>
      <c r="M35" s="153"/>
    </row>
    <row r="36" spans="1:13" ht="18.75" customHeight="1">
      <c r="A36" s="140"/>
      <c r="B36" s="143"/>
      <c r="C36" s="72" t="s">
        <v>26</v>
      </c>
      <c r="D36" s="73">
        <v>0</v>
      </c>
      <c r="E36" s="73">
        <v>0</v>
      </c>
      <c r="F36" s="79">
        <v>0</v>
      </c>
      <c r="G36" s="74">
        <v>0</v>
      </c>
      <c r="H36" s="143"/>
      <c r="I36" s="148"/>
      <c r="J36" s="148"/>
      <c r="K36" s="151"/>
      <c r="L36" s="145"/>
      <c r="M36" s="153"/>
    </row>
    <row r="37" spans="1:13" ht="15.75" customHeight="1">
      <c r="A37" s="140"/>
      <c r="B37" s="143"/>
      <c r="C37" s="72" t="s">
        <v>20</v>
      </c>
      <c r="D37" s="73">
        <v>0</v>
      </c>
      <c r="E37" s="73">
        <v>0</v>
      </c>
      <c r="F37" s="79">
        <v>0</v>
      </c>
      <c r="G37" s="74">
        <v>0</v>
      </c>
      <c r="H37" s="143"/>
      <c r="I37" s="148"/>
      <c r="J37" s="148"/>
      <c r="K37" s="151"/>
      <c r="L37" s="145"/>
      <c r="M37" s="153"/>
    </row>
    <row r="38" spans="1:13" ht="13.5" thickBot="1">
      <c r="A38" s="141"/>
      <c r="B38" s="144"/>
      <c r="C38" s="75" t="s">
        <v>27</v>
      </c>
      <c r="D38" s="76">
        <f>D35+D36+D37</f>
        <v>300</v>
      </c>
      <c r="E38" s="76">
        <f>E37+E36+E35</f>
        <v>300</v>
      </c>
      <c r="F38" s="77">
        <f>F35</f>
        <v>100</v>
      </c>
      <c r="G38" s="78">
        <f>G35</f>
        <v>300</v>
      </c>
      <c r="H38" s="144"/>
      <c r="I38" s="149"/>
      <c r="J38" s="149"/>
      <c r="K38" s="152"/>
      <c r="L38" s="145"/>
      <c r="M38" s="153"/>
    </row>
    <row r="39" spans="1:11" ht="13.5" thickBot="1">
      <c r="A39" s="136" t="s">
        <v>43</v>
      </c>
      <c r="B39" s="137"/>
      <c r="C39" s="138"/>
      <c r="D39" s="31">
        <f>D38+D34+D30+D26+D18</f>
        <v>5050</v>
      </c>
      <c r="E39" s="59">
        <f>E38+E34+E30+E26+E22+E18</f>
        <v>4579.0599999999995</v>
      </c>
      <c r="F39" s="33">
        <f>E39/D39*100</f>
        <v>90.67445544554454</v>
      </c>
      <c r="G39" s="31">
        <f>G38+G34+G30+G26+G22+G18</f>
        <v>4578.96</v>
      </c>
      <c r="H39" s="34"/>
      <c r="I39" s="35"/>
      <c r="J39" s="35"/>
      <c r="K39" s="36"/>
    </row>
    <row r="40" spans="1:21" ht="22.5" customHeight="1" thickBot="1">
      <c r="A40" s="188" t="s">
        <v>56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90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13" ht="22.5">
      <c r="A41" s="139">
        <v>7</v>
      </c>
      <c r="B41" s="142" t="s">
        <v>57</v>
      </c>
      <c r="C41" s="68" t="s">
        <v>25</v>
      </c>
      <c r="D41" s="81">
        <v>2800</v>
      </c>
      <c r="E41" s="81">
        <v>2775</v>
      </c>
      <c r="F41" s="70">
        <f>E41/D41*100</f>
        <v>99.10714285714286</v>
      </c>
      <c r="G41" s="81">
        <v>2775</v>
      </c>
      <c r="H41" s="142" t="s">
        <v>58</v>
      </c>
      <c r="I41" s="124" t="s">
        <v>59</v>
      </c>
      <c r="J41" s="124" t="s">
        <v>59</v>
      </c>
      <c r="K41" s="158">
        <v>100</v>
      </c>
      <c r="L41" s="145"/>
      <c r="M41" s="153"/>
    </row>
    <row r="42" spans="1:13" ht="22.5">
      <c r="A42" s="140"/>
      <c r="B42" s="143"/>
      <c r="C42" s="72" t="s">
        <v>26</v>
      </c>
      <c r="D42" s="82">
        <v>0</v>
      </c>
      <c r="E42" s="82">
        <v>0</v>
      </c>
      <c r="F42" s="79">
        <v>0</v>
      </c>
      <c r="G42" s="82">
        <v>0</v>
      </c>
      <c r="H42" s="143"/>
      <c r="I42" s="125"/>
      <c r="J42" s="125"/>
      <c r="K42" s="159"/>
      <c r="L42" s="145"/>
      <c r="M42" s="153"/>
    </row>
    <row r="43" spans="1:13" ht="12.75">
      <c r="A43" s="140"/>
      <c r="B43" s="143"/>
      <c r="C43" s="72" t="s">
        <v>20</v>
      </c>
      <c r="D43" s="82">
        <v>0</v>
      </c>
      <c r="E43" s="82">
        <v>0</v>
      </c>
      <c r="F43" s="79">
        <v>0</v>
      </c>
      <c r="G43" s="82">
        <v>0</v>
      </c>
      <c r="H43" s="143"/>
      <c r="I43" s="125"/>
      <c r="J43" s="125"/>
      <c r="K43" s="159"/>
      <c r="L43" s="145"/>
      <c r="M43" s="153"/>
    </row>
    <row r="44" spans="1:13" ht="13.5" thickBot="1">
      <c r="A44" s="141"/>
      <c r="B44" s="144"/>
      <c r="C44" s="75" t="s">
        <v>27</v>
      </c>
      <c r="D44" s="83">
        <f>D43+D42+D41</f>
        <v>2800</v>
      </c>
      <c r="E44" s="83">
        <f>E43+E42+E41</f>
        <v>2775</v>
      </c>
      <c r="F44" s="77">
        <f>F41</f>
        <v>99.10714285714286</v>
      </c>
      <c r="G44" s="83">
        <f>G43+G42+G41</f>
        <v>2775</v>
      </c>
      <c r="H44" s="144"/>
      <c r="I44" s="126"/>
      <c r="J44" s="126"/>
      <c r="K44" s="160"/>
      <c r="L44" s="145"/>
      <c r="M44" s="153"/>
    </row>
    <row r="45" spans="1:13" ht="17.25" customHeight="1">
      <c r="A45" s="139">
        <v>8</v>
      </c>
      <c r="B45" s="142" t="s">
        <v>40</v>
      </c>
      <c r="C45" s="68" t="s">
        <v>25</v>
      </c>
      <c r="D45" s="69">
        <v>300</v>
      </c>
      <c r="E45" s="81">
        <v>300</v>
      </c>
      <c r="F45" s="70">
        <f>E45/D45*100</f>
        <v>100</v>
      </c>
      <c r="G45" s="69">
        <v>300</v>
      </c>
      <c r="H45" s="142" t="s">
        <v>96</v>
      </c>
      <c r="I45" s="147" t="s">
        <v>45</v>
      </c>
      <c r="J45" s="147" t="s">
        <v>45</v>
      </c>
      <c r="K45" s="158">
        <v>100</v>
      </c>
      <c r="L45" s="130"/>
      <c r="M45" s="131"/>
    </row>
    <row r="46" spans="1:13" ht="22.5">
      <c r="A46" s="140"/>
      <c r="B46" s="143"/>
      <c r="C46" s="72" t="s">
        <v>26</v>
      </c>
      <c r="D46" s="73">
        <v>0</v>
      </c>
      <c r="E46" s="82">
        <v>0</v>
      </c>
      <c r="F46" s="79">
        <v>0</v>
      </c>
      <c r="G46" s="73">
        <v>0</v>
      </c>
      <c r="H46" s="143"/>
      <c r="I46" s="148"/>
      <c r="J46" s="148"/>
      <c r="K46" s="159"/>
      <c r="L46" s="130"/>
      <c r="M46" s="131"/>
    </row>
    <row r="47" spans="1:13" ht="12.75">
      <c r="A47" s="140"/>
      <c r="B47" s="143"/>
      <c r="C47" s="72" t="s">
        <v>20</v>
      </c>
      <c r="D47" s="73">
        <v>0</v>
      </c>
      <c r="E47" s="82">
        <v>0</v>
      </c>
      <c r="F47" s="79">
        <v>0</v>
      </c>
      <c r="G47" s="73">
        <v>0</v>
      </c>
      <c r="H47" s="143"/>
      <c r="I47" s="148"/>
      <c r="J47" s="148"/>
      <c r="K47" s="159"/>
      <c r="L47" s="130"/>
      <c r="M47" s="131"/>
    </row>
    <row r="48" spans="1:13" ht="21.75" customHeight="1" thickBot="1">
      <c r="A48" s="141"/>
      <c r="B48" s="144"/>
      <c r="C48" s="75" t="s">
        <v>27</v>
      </c>
      <c r="D48" s="76">
        <f>D47+D46+D45</f>
        <v>300</v>
      </c>
      <c r="E48" s="83">
        <f>E47+E46+E45</f>
        <v>300</v>
      </c>
      <c r="F48" s="77">
        <f>F45</f>
        <v>100</v>
      </c>
      <c r="G48" s="76">
        <f>G47+G46+G45</f>
        <v>300</v>
      </c>
      <c r="H48" s="144"/>
      <c r="I48" s="149"/>
      <c r="J48" s="149"/>
      <c r="K48" s="160"/>
      <c r="L48" s="130"/>
      <c r="M48" s="131"/>
    </row>
    <row r="49" spans="1:11" ht="13.5" thickBot="1">
      <c r="A49" s="136" t="s">
        <v>43</v>
      </c>
      <c r="B49" s="137"/>
      <c r="C49" s="138"/>
      <c r="D49" s="32">
        <f>D48+D44</f>
        <v>3100</v>
      </c>
      <c r="E49" s="31">
        <f>E48+E44</f>
        <v>3075</v>
      </c>
      <c r="F49" s="37">
        <f>E49/D49*100</f>
        <v>99.19354838709677</v>
      </c>
      <c r="G49" s="31">
        <f>G48+G44</f>
        <v>3075</v>
      </c>
      <c r="H49" s="34"/>
      <c r="I49" s="38"/>
      <c r="J49" s="38"/>
      <c r="K49" s="39"/>
    </row>
    <row r="50" spans="1:11" ht="23.25" customHeight="1" thickBot="1">
      <c r="A50" s="191" t="s">
        <v>37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3"/>
    </row>
    <row r="51" spans="1:13" ht="22.5">
      <c r="A51" s="139">
        <v>9</v>
      </c>
      <c r="B51" s="142" t="s">
        <v>97</v>
      </c>
      <c r="C51" s="68" t="s">
        <v>25</v>
      </c>
      <c r="D51" s="69">
        <v>1000</v>
      </c>
      <c r="E51" s="69">
        <v>1000</v>
      </c>
      <c r="F51" s="70">
        <f>E51/D51*100</f>
        <v>100</v>
      </c>
      <c r="G51" s="69">
        <v>1000</v>
      </c>
      <c r="H51" s="142" t="s">
        <v>98</v>
      </c>
      <c r="I51" s="124" t="s">
        <v>60</v>
      </c>
      <c r="J51" s="124" t="s">
        <v>159</v>
      </c>
      <c r="K51" s="158" t="s">
        <v>160</v>
      </c>
      <c r="L51" s="145"/>
      <c r="M51" s="153"/>
    </row>
    <row r="52" spans="1:13" ht="22.5">
      <c r="A52" s="140"/>
      <c r="B52" s="143"/>
      <c r="C52" s="72" t="s">
        <v>26</v>
      </c>
      <c r="D52" s="73">
        <v>0</v>
      </c>
      <c r="E52" s="73">
        <v>0</v>
      </c>
      <c r="F52" s="79">
        <v>0</v>
      </c>
      <c r="G52" s="73">
        <v>0</v>
      </c>
      <c r="H52" s="143"/>
      <c r="I52" s="125"/>
      <c r="J52" s="125"/>
      <c r="K52" s="159"/>
      <c r="L52" s="145"/>
      <c r="M52" s="153"/>
    </row>
    <row r="53" spans="1:13" ht="12.75">
      <c r="A53" s="140"/>
      <c r="B53" s="143"/>
      <c r="C53" s="72" t="s">
        <v>20</v>
      </c>
      <c r="D53" s="73">
        <v>0</v>
      </c>
      <c r="E53" s="73">
        <v>0</v>
      </c>
      <c r="F53" s="79">
        <v>0</v>
      </c>
      <c r="G53" s="73">
        <v>0</v>
      </c>
      <c r="H53" s="143"/>
      <c r="I53" s="125"/>
      <c r="J53" s="125"/>
      <c r="K53" s="159"/>
      <c r="L53" s="145"/>
      <c r="M53" s="153"/>
    </row>
    <row r="54" spans="1:13" ht="13.5" thickBot="1">
      <c r="A54" s="141"/>
      <c r="B54" s="144"/>
      <c r="C54" s="75" t="s">
        <v>27</v>
      </c>
      <c r="D54" s="76">
        <f>D53+D52+D51</f>
        <v>1000</v>
      </c>
      <c r="E54" s="76">
        <f>E53+E52+E51</f>
        <v>1000</v>
      </c>
      <c r="F54" s="77">
        <f>F51</f>
        <v>100</v>
      </c>
      <c r="G54" s="76">
        <f>G53+G52+G51</f>
        <v>1000</v>
      </c>
      <c r="H54" s="144"/>
      <c r="I54" s="126"/>
      <c r="J54" s="126"/>
      <c r="K54" s="160"/>
      <c r="L54" s="145"/>
      <c r="M54" s="153"/>
    </row>
    <row r="55" spans="1:13" ht="22.5">
      <c r="A55" s="139">
        <v>10</v>
      </c>
      <c r="B55" s="142" t="s">
        <v>61</v>
      </c>
      <c r="C55" s="68" t="s">
        <v>25</v>
      </c>
      <c r="D55" s="69">
        <v>1200</v>
      </c>
      <c r="E55" s="69">
        <v>1200</v>
      </c>
      <c r="F55" s="70">
        <f>E55/D55*100</f>
        <v>100</v>
      </c>
      <c r="G55" s="69">
        <v>1200</v>
      </c>
      <c r="H55" s="142" t="s">
        <v>62</v>
      </c>
      <c r="I55" s="147" t="s">
        <v>63</v>
      </c>
      <c r="J55" s="124" t="s">
        <v>162</v>
      </c>
      <c r="K55" s="158" t="s">
        <v>161</v>
      </c>
      <c r="L55" s="127"/>
      <c r="M55" s="128"/>
    </row>
    <row r="56" spans="1:13" ht="22.5">
      <c r="A56" s="140"/>
      <c r="B56" s="143"/>
      <c r="C56" s="72" t="s">
        <v>26</v>
      </c>
      <c r="D56" s="73">
        <v>0</v>
      </c>
      <c r="E56" s="73">
        <v>0</v>
      </c>
      <c r="F56" s="79">
        <v>0</v>
      </c>
      <c r="G56" s="73">
        <v>0</v>
      </c>
      <c r="H56" s="143"/>
      <c r="I56" s="148"/>
      <c r="J56" s="125"/>
      <c r="K56" s="159"/>
      <c r="L56" s="127"/>
      <c r="M56" s="128"/>
    </row>
    <row r="57" spans="1:13" ht="12.75">
      <c r="A57" s="140"/>
      <c r="B57" s="143"/>
      <c r="C57" s="72" t="s">
        <v>20</v>
      </c>
      <c r="D57" s="73">
        <v>0</v>
      </c>
      <c r="E57" s="73">
        <v>0</v>
      </c>
      <c r="F57" s="79">
        <v>0</v>
      </c>
      <c r="G57" s="73">
        <v>0</v>
      </c>
      <c r="H57" s="143"/>
      <c r="I57" s="148"/>
      <c r="J57" s="125"/>
      <c r="K57" s="159"/>
      <c r="L57" s="127"/>
      <c r="M57" s="128"/>
    </row>
    <row r="58" spans="1:13" ht="13.5" thickBot="1">
      <c r="A58" s="141"/>
      <c r="B58" s="144"/>
      <c r="C58" s="75" t="s">
        <v>27</v>
      </c>
      <c r="D58" s="76">
        <f>D57+D56+D55</f>
        <v>1200</v>
      </c>
      <c r="E58" s="76">
        <f>E57+E56+E55</f>
        <v>1200</v>
      </c>
      <c r="F58" s="77">
        <f>F55</f>
        <v>100</v>
      </c>
      <c r="G58" s="76">
        <f>G57+G56+G55</f>
        <v>1200</v>
      </c>
      <c r="H58" s="144"/>
      <c r="I58" s="149"/>
      <c r="J58" s="126"/>
      <c r="K58" s="160"/>
      <c r="L58" s="127"/>
      <c r="M58" s="128"/>
    </row>
    <row r="59" spans="1:13" ht="22.5">
      <c r="A59" s="185">
        <v>11</v>
      </c>
      <c r="B59" s="142" t="s">
        <v>64</v>
      </c>
      <c r="C59" s="68" t="s">
        <v>25</v>
      </c>
      <c r="D59" s="69">
        <v>700</v>
      </c>
      <c r="E59" s="69">
        <v>700</v>
      </c>
      <c r="F59" s="70">
        <f>E59/D59*100</f>
        <v>100</v>
      </c>
      <c r="G59" s="69">
        <v>700</v>
      </c>
      <c r="H59" s="142" t="s">
        <v>65</v>
      </c>
      <c r="I59" s="124" t="s">
        <v>66</v>
      </c>
      <c r="J59" s="124" t="s">
        <v>163</v>
      </c>
      <c r="K59" s="158" t="s">
        <v>164</v>
      </c>
      <c r="L59" s="127"/>
      <c r="M59" s="128"/>
    </row>
    <row r="60" spans="1:13" ht="22.5">
      <c r="A60" s="186"/>
      <c r="B60" s="143"/>
      <c r="C60" s="72" t="s">
        <v>26</v>
      </c>
      <c r="D60" s="73">
        <v>0</v>
      </c>
      <c r="E60" s="73">
        <v>0</v>
      </c>
      <c r="F60" s="79">
        <v>0</v>
      </c>
      <c r="G60" s="73">
        <v>0</v>
      </c>
      <c r="H60" s="143"/>
      <c r="I60" s="125"/>
      <c r="J60" s="125"/>
      <c r="K60" s="159"/>
      <c r="L60" s="127"/>
      <c r="M60" s="128"/>
    </row>
    <row r="61" spans="1:13" ht="14.25" customHeight="1">
      <c r="A61" s="186"/>
      <c r="B61" s="143"/>
      <c r="C61" s="72" t="s">
        <v>20</v>
      </c>
      <c r="D61" s="73">
        <v>0</v>
      </c>
      <c r="E61" s="73">
        <v>0</v>
      </c>
      <c r="F61" s="79">
        <v>0</v>
      </c>
      <c r="G61" s="73">
        <v>0</v>
      </c>
      <c r="H61" s="143"/>
      <c r="I61" s="125"/>
      <c r="J61" s="125"/>
      <c r="K61" s="159"/>
      <c r="L61" s="127"/>
      <c r="M61" s="128"/>
    </row>
    <row r="62" spans="1:13" ht="12.75" customHeight="1" thickBot="1">
      <c r="A62" s="187"/>
      <c r="B62" s="144"/>
      <c r="C62" s="75" t="s">
        <v>27</v>
      </c>
      <c r="D62" s="76">
        <f>D61+D60+D59</f>
        <v>700</v>
      </c>
      <c r="E62" s="76">
        <f>E61+E60+E59</f>
        <v>700</v>
      </c>
      <c r="F62" s="77">
        <f>F59</f>
        <v>100</v>
      </c>
      <c r="G62" s="76">
        <f>G61+G60+G59</f>
        <v>700</v>
      </c>
      <c r="H62" s="144"/>
      <c r="I62" s="126"/>
      <c r="J62" s="126"/>
      <c r="K62" s="160"/>
      <c r="L62" s="127"/>
      <c r="M62" s="128"/>
    </row>
    <row r="63" spans="1:11" ht="13.5" thickBot="1">
      <c r="A63" s="136" t="s">
        <v>43</v>
      </c>
      <c r="B63" s="137"/>
      <c r="C63" s="137"/>
      <c r="D63" s="32">
        <f>D62+D58+D54</f>
        <v>2900</v>
      </c>
      <c r="E63" s="31">
        <f>E62+E58+E54</f>
        <v>2900</v>
      </c>
      <c r="F63" s="37">
        <f>E63/D63*100</f>
        <v>100</v>
      </c>
      <c r="G63" s="31">
        <f>G62+G58+G54</f>
        <v>2900</v>
      </c>
      <c r="H63" s="34"/>
      <c r="I63" s="38"/>
      <c r="J63" s="38"/>
      <c r="K63" s="39"/>
    </row>
    <row r="64" spans="1:11" ht="25.5" customHeight="1" thickBot="1">
      <c r="A64" s="191" t="s">
        <v>67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5"/>
    </row>
    <row r="65" spans="1:13" ht="22.5">
      <c r="A65" s="139">
        <v>12</v>
      </c>
      <c r="B65" s="142" t="s">
        <v>101</v>
      </c>
      <c r="C65" s="68" t="s">
        <v>25</v>
      </c>
      <c r="D65" s="69">
        <v>1200</v>
      </c>
      <c r="E65" s="69">
        <v>1194</v>
      </c>
      <c r="F65" s="70">
        <f>E65/D65*100</f>
        <v>99.5</v>
      </c>
      <c r="G65" s="69">
        <v>1194</v>
      </c>
      <c r="H65" s="142" t="s">
        <v>99</v>
      </c>
      <c r="I65" s="124" t="s">
        <v>100</v>
      </c>
      <c r="J65" s="124" t="s">
        <v>151</v>
      </c>
      <c r="K65" s="158" t="s">
        <v>152</v>
      </c>
      <c r="L65" s="127"/>
      <c r="M65" s="128"/>
    </row>
    <row r="66" spans="1:13" ht="22.5">
      <c r="A66" s="140"/>
      <c r="B66" s="143"/>
      <c r="C66" s="72" t="s">
        <v>26</v>
      </c>
      <c r="D66" s="73">
        <v>0</v>
      </c>
      <c r="E66" s="73">
        <v>0</v>
      </c>
      <c r="F66" s="79">
        <v>0</v>
      </c>
      <c r="G66" s="73">
        <v>0</v>
      </c>
      <c r="H66" s="143"/>
      <c r="I66" s="125"/>
      <c r="J66" s="125"/>
      <c r="K66" s="159"/>
      <c r="L66" s="127"/>
      <c r="M66" s="128"/>
    </row>
    <row r="67" spans="1:13" ht="12.75">
      <c r="A67" s="140"/>
      <c r="B67" s="143"/>
      <c r="C67" s="72" t="s">
        <v>20</v>
      </c>
      <c r="D67" s="73">
        <v>0</v>
      </c>
      <c r="E67" s="73">
        <v>0</v>
      </c>
      <c r="F67" s="79">
        <v>0</v>
      </c>
      <c r="G67" s="73">
        <v>0</v>
      </c>
      <c r="H67" s="143"/>
      <c r="I67" s="125"/>
      <c r="J67" s="125"/>
      <c r="K67" s="159"/>
      <c r="L67" s="127"/>
      <c r="M67" s="128"/>
    </row>
    <row r="68" spans="1:13" ht="13.5" thickBot="1">
      <c r="A68" s="141"/>
      <c r="B68" s="144"/>
      <c r="C68" s="75" t="s">
        <v>27</v>
      </c>
      <c r="D68" s="76">
        <f>D67+D66+D65</f>
        <v>1200</v>
      </c>
      <c r="E68" s="76">
        <f>E67+E66+E65</f>
        <v>1194</v>
      </c>
      <c r="F68" s="77">
        <f>F65</f>
        <v>99.5</v>
      </c>
      <c r="G68" s="76">
        <f>G67+G66+G65</f>
        <v>1194</v>
      </c>
      <c r="H68" s="144"/>
      <c r="I68" s="126"/>
      <c r="J68" s="126"/>
      <c r="K68" s="160"/>
      <c r="L68" s="127"/>
      <c r="M68" s="128"/>
    </row>
    <row r="69" spans="1:13" ht="22.5">
      <c r="A69" s="139">
        <v>13</v>
      </c>
      <c r="B69" s="142" t="s">
        <v>68</v>
      </c>
      <c r="C69" s="84" t="s">
        <v>25</v>
      </c>
      <c r="D69" s="69">
        <v>500</v>
      </c>
      <c r="E69" s="69">
        <v>500</v>
      </c>
      <c r="F69" s="70">
        <f>E69/D69*100</f>
        <v>100</v>
      </c>
      <c r="G69" s="69">
        <v>500</v>
      </c>
      <c r="H69" s="142" t="s">
        <v>102</v>
      </c>
      <c r="I69" s="124" t="s">
        <v>117</v>
      </c>
      <c r="J69" s="124" t="s">
        <v>117</v>
      </c>
      <c r="K69" s="158">
        <v>100</v>
      </c>
      <c r="L69" s="127"/>
      <c r="M69" s="128"/>
    </row>
    <row r="70" spans="1:13" ht="22.5">
      <c r="A70" s="140"/>
      <c r="B70" s="143"/>
      <c r="C70" s="72" t="s">
        <v>26</v>
      </c>
      <c r="D70" s="73">
        <v>0</v>
      </c>
      <c r="E70" s="73">
        <v>0</v>
      </c>
      <c r="F70" s="79">
        <v>0</v>
      </c>
      <c r="G70" s="73">
        <v>0</v>
      </c>
      <c r="H70" s="143"/>
      <c r="I70" s="125"/>
      <c r="J70" s="125"/>
      <c r="K70" s="159"/>
      <c r="L70" s="127"/>
      <c r="M70" s="128"/>
    </row>
    <row r="71" spans="1:13" ht="12.75">
      <c r="A71" s="140"/>
      <c r="B71" s="143"/>
      <c r="C71" s="72" t="s">
        <v>20</v>
      </c>
      <c r="D71" s="73">
        <v>0</v>
      </c>
      <c r="E71" s="73">
        <v>0</v>
      </c>
      <c r="F71" s="79">
        <v>0</v>
      </c>
      <c r="G71" s="73">
        <v>0</v>
      </c>
      <c r="H71" s="143"/>
      <c r="I71" s="125"/>
      <c r="J71" s="125"/>
      <c r="K71" s="159"/>
      <c r="L71" s="127"/>
      <c r="M71" s="128"/>
    </row>
    <row r="72" spans="1:13" ht="13.5" thickBot="1">
      <c r="A72" s="141"/>
      <c r="B72" s="144"/>
      <c r="C72" s="75" t="s">
        <v>27</v>
      </c>
      <c r="D72" s="76">
        <f>D71+D70+D69</f>
        <v>500</v>
      </c>
      <c r="E72" s="76">
        <f>E71+E70+E69</f>
        <v>500</v>
      </c>
      <c r="F72" s="77">
        <f>F69</f>
        <v>100</v>
      </c>
      <c r="G72" s="76">
        <f>G71+G70+G69</f>
        <v>500</v>
      </c>
      <c r="H72" s="144"/>
      <c r="I72" s="126"/>
      <c r="J72" s="126"/>
      <c r="K72" s="160"/>
      <c r="L72" s="127"/>
      <c r="M72" s="128"/>
    </row>
    <row r="73" spans="1:13" ht="22.5">
      <c r="A73" s="139">
        <v>14</v>
      </c>
      <c r="B73" s="142" t="s">
        <v>69</v>
      </c>
      <c r="C73" s="84" t="s">
        <v>25</v>
      </c>
      <c r="D73" s="69">
        <v>400</v>
      </c>
      <c r="E73" s="69">
        <v>400</v>
      </c>
      <c r="F73" s="70">
        <f>E73/D73*100</f>
        <v>100</v>
      </c>
      <c r="G73" s="69">
        <v>400</v>
      </c>
      <c r="H73" s="142" t="s">
        <v>103</v>
      </c>
      <c r="I73" s="124" t="s">
        <v>104</v>
      </c>
      <c r="J73" s="124" t="s">
        <v>104</v>
      </c>
      <c r="K73" s="158">
        <v>100</v>
      </c>
      <c r="L73" s="127"/>
      <c r="M73" s="128"/>
    </row>
    <row r="74" spans="1:13" ht="22.5">
      <c r="A74" s="140"/>
      <c r="B74" s="143"/>
      <c r="C74" s="72" t="s">
        <v>26</v>
      </c>
      <c r="D74" s="73">
        <v>0</v>
      </c>
      <c r="E74" s="73">
        <v>0</v>
      </c>
      <c r="F74" s="79">
        <v>0</v>
      </c>
      <c r="G74" s="73">
        <v>0</v>
      </c>
      <c r="H74" s="143"/>
      <c r="I74" s="125"/>
      <c r="J74" s="125"/>
      <c r="K74" s="159"/>
      <c r="L74" s="127"/>
      <c r="M74" s="128"/>
    </row>
    <row r="75" spans="1:13" ht="12.75">
      <c r="A75" s="140"/>
      <c r="B75" s="143"/>
      <c r="C75" s="72" t="s">
        <v>20</v>
      </c>
      <c r="D75" s="73">
        <v>0</v>
      </c>
      <c r="E75" s="73">
        <v>0</v>
      </c>
      <c r="F75" s="79">
        <v>0</v>
      </c>
      <c r="G75" s="73">
        <v>0</v>
      </c>
      <c r="H75" s="143"/>
      <c r="I75" s="125"/>
      <c r="J75" s="125"/>
      <c r="K75" s="159"/>
      <c r="L75" s="127"/>
      <c r="M75" s="128"/>
    </row>
    <row r="76" spans="1:13" ht="13.5" thickBot="1">
      <c r="A76" s="141"/>
      <c r="B76" s="144"/>
      <c r="C76" s="75" t="s">
        <v>27</v>
      </c>
      <c r="D76" s="76">
        <f>D75+D74+D73</f>
        <v>400</v>
      </c>
      <c r="E76" s="76">
        <f>E75+E74+E73</f>
        <v>400</v>
      </c>
      <c r="F76" s="77">
        <f>F73</f>
        <v>100</v>
      </c>
      <c r="G76" s="76">
        <f>G75+G74+G73</f>
        <v>400</v>
      </c>
      <c r="H76" s="144"/>
      <c r="I76" s="126"/>
      <c r="J76" s="126"/>
      <c r="K76" s="160"/>
      <c r="L76" s="127"/>
      <c r="M76" s="128"/>
    </row>
    <row r="77" spans="1:11" ht="13.5" thickBot="1">
      <c r="A77" s="136" t="s">
        <v>43</v>
      </c>
      <c r="B77" s="137"/>
      <c r="C77" s="138"/>
      <c r="D77" s="32">
        <f>D76+D72+D68</f>
        <v>2100</v>
      </c>
      <c r="E77" s="31">
        <f>E76+E72+E68</f>
        <v>2094</v>
      </c>
      <c r="F77" s="37">
        <f>E77/D77*100</f>
        <v>99.71428571428571</v>
      </c>
      <c r="G77" s="31">
        <f>G76+G72+G68</f>
        <v>2094</v>
      </c>
      <c r="H77" s="34"/>
      <c r="I77" s="38"/>
      <c r="J77" s="38"/>
      <c r="K77" s="39"/>
    </row>
    <row r="78" spans="1:11" ht="13.5" thickBot="1">
      <c r="A78" s="191" t="s">
        <v>72</v>
      </c>
      <c r="B78" s="192"/>
      <c r="C78" s="192"/>
      <c r="D78" s="192"/>
      <c r="E78" s="192"/>
      <c r="F78" s="192"/>
      <c r="G78" s="192"/>
      <c r="H78" s="192"/>
      <c r="I78" s="192"/>
      <c r="J78" s="192"/>
      <c r="K78" s="193"/>
    </row>
    <row r="79" spans="1:13" ht="22.5">
      <c r="A79" s="139">
        <v>15</v>
      </c>
      <c r="B79" s="142" t="s">
        <v>14</v>
      </c>
      <c r="C79" s="68" t="s">
        <v>25</v>
      </c>
      <c r="D79" s="69">
        <v>1000</v>
      </c>
      <c r="E79" s="69">
        <v>850</v>
      </c>
      <c r="F79" s="70">
        <f>E79/D79*100</f>
        <v>85</v>
      </c>
      <c r="G79" s="69">
        <v>850</v>
      </c>
      <c r="H79" s="142" t="s">
        <v>105</v>
      </c>
      <c r="I79" s="124">
        <v>100</v>
      </c>
      <c r="J79" s="124">
        <v>106</v>
      </c>
      <c r="K79" s="158">
        <f>J79/I79*100</f>
        <v>106</v>
      </c>
      <c r="L79" s="127"/>
      <c r="M79" s="128"/>
    </row>
    <row r="80" spans="1:13" ht="22.5">
      <c r="A80" s="140"/>
      <c r="B80" s="143"/>
      <c r="C80" s="72" t="s">
        <v>26</v>
      </c>
      <c r="D80" s="73">
        <v>0</v>
      </c>
      <c r="E80" s="73">
        <v>0</v>
      </c>
      <c r="F80" s="79">
        <v>0</v>
      </c>
      <c r="G80" s="73">
        <v>0</v>
      </c>
      <c r="H80" s="143"/>
      <c r="I80" s="125"/>
      <c r="J80" s="125"/>
      <c r="K80" s="159"/>
      <c r="L80" s="127"/>
      <c r="M80" s="128"/>
    </row>
    <row r="81" spans="1:13" ht="12.75">
      <c r="A81" s="140"/>
      <c r="B81" s="143"/>
      <c r="C81" s="72" t="s">
        <v>20</v>
      </c>
      <c r="D81" s="73">
        <v>0</v>
      </c>
      <c r="E81" s="73">
        <v>0</v>
      </c>
      <c r="F81" s="79">
        <v>0</v>
      </c>
      <c r="G81" s="73">
        <v>0</v>
      </c>
      <c r="H81" s="143"/>
      <c r="I81" s="125"/>
      <c r="J81" s="125"/>
      <c r="K81" s="159"/>
      <c r="L81" s="127"/>
      <c r="M81" s="128"/>
    </row>
    <row r="82" spans="1:13" ht="13.5" thickBot="1">
      <c r="A82" s="141"/>
      <c r="B82" s="144"/>
      <c r="C82" s="75" t="s">
        <v>27</v>
      </c>
      <c r="D82" s="76">
        <f>D81+D80+D79</f>
        <v>1000</v>
      </c>
      <c r="E82" s="76">
        <f>E81+E80+E79</f>
        <v>850</v>
      </c>
      <c r="F82" s="77">
        <f>F79</f>
        <v>85</v>
      </c>
      <c r="G82" s="76">
        <f>G81+G80+G79</f>
        <v>850</v>
      </c>
      <c r="H82" s="144"/>
      <c r="I82" s="126"/>
      <c r="J82" s="126"/>
      <c r="K82" s="160"/>
      <c r="L82" s="127"/>
      <c r="M82" s="128"/>
    </row>
    <row r="83" spans="1:13" ht="22.5">
      <c r="A83" s="139">
        <v>16</v>
      </c>
      <c r="B83" s="142" t="s">
        <v>46</v>
      </c>
      <c r="C83" s="68" t="s">
        <v>25</v>
      </c>
      <c r="D83" s="69">
        <v>800</v>
      </c>
      <c r="E83" s="69">
        <v>776.77</v>
      </c>
      <c r="F83" s="70">
        <f>E83/D83*100</f>
        <v>97.09625</v>
      </c>
      <c r="G83" s="69">
        <v>776.77</v>
      </c>
      <c r="H83" s="142" t="s">
        <v>106</v>
      </c>
      <c r="I83" s="124" t="s">
        <v>107</v>
      </c>
      <c r="J83" s="124" t="s">
        <v>142</v>
      </c>
      <c r="K83" s="158" t="s">
        <v>143</v>
      </c>
      <c r="L83" s="127"/>
      <c r="M83" s="128"/>
    </row>
    <row r="84" spans="1:13" ht="22.5">
      <c r="A84" s="140"/>
      <c r="B84" s="143"/>
      <c r="C84" s="72" t="s">
        <v>26</v>
      </c>
      <c r="D84" s="73">
        <v>0</v>
      </c>
      <c r="E84" s="73">
        <v>0</v>
      </c>
      <c r="F84" s="79">
        <v>0</v>
      </c>
      <c r="G84" s="73"/>
      <c r="H84" s="143"/>
      <c r="I84" s="125"/>
      <c r="J84" s="125"/>
      <c r="K84" s="159"/>
      <c r="L84" s="127"/>
      <c r="M84" s="128"/>
    </row>
    <row r="85" spans="1:13" ht="12.75">
      <c r="A85" s="140"/>
      <c r="B85" s="143"/>
      <c r="C85" s="72" t="s">
        <v>20</v>
      </c>
      <c r="D85" s="73">
        <v>0</v>
      </c>
      <c r="E85" s="73">
        <v>0</v>
      </c>
      <c r="F85" s="79">
        <v>0</v>
      </c>
      <c r="G85" s="73">
        <v>0</v>
      </c>
      <c r="H85" s="143"/>
      <c r="I85" s="125"/>
      <c r="J85" s="125"/>
      <c r="K85" s="159"/>
      <c r="L85" s="127"/>
      <c r="M85" s="128"/>
    </row>
    <row r="86" spans="1:13" ht="13.5" thickBot="1">
      <c r="A86" s="141"/>
      <c r="B86" s="144"/>
      <c r="C86" s="75" t="s">
        <v>27</v>
      </c>
      <c r="D86" s="76">
        <f>D85+D83</f>
        <v>800</v>
      </c>
      <c r="E86" s="76">
        <f>E85+E83</f>
        <v>776.77</v>
      </c>
      <c r="F86" s="77">
        <f>F83</f>
        <v>97.09625</v>
      </c>
      <c r="G86" s="76">
        <f>G85+G83</f>
        <v>776.77</v>
      </c>
      <c r="H86" s="144"/>
      <c r="I86" s="126"/>
      <c r="J86" s="126"/>
      <c r="K86" s="160"/>
      <c r="L86" s="127"/>
      <c r="M86" s="128"/>
    </row>
    <row r="87" spans="1:13" ht="22.5">
      <c r="A87" s="139">
        <v>17</v>
      </c>
      <c r="B87" s="142" t="s">
        <v>47</v>
      </c>
      <c r="C87" s="68" t="s">
        <v>25</v>
      </c>
      <c r="D87" s="69">
        <v>400</v>
      </c>
      <c r="E87" s="69">
        <v>400</v>
      </c>
      <c r="F87" s="70">
        <f>E87/D87*100</f>
        <v>100</v>
      </c>
      <c r="G87" s="69">
        <v>400</v>
      </c>
      <c r="H87" s="142" t="s">
        <v>108</v>
      </c>
      <c r="I87" s="124" t="s">
        <v>109</v>
      </c>
      <c r="J87" s="124" t="s">
        <v>144</v>
      </c>
      <c r="K87" s="158" t="s">
        <v>145</v>
      </c>
      <c r="L87" s="127"/>
      <c r="M87" s="128"/>
    </row>
    <row r="88" spans="1:13" ht="22.5">
      <c r="A88" s="140"/>
      <c r="B88" s="143"/>
      <c r="C88" s="72" t="s">
        <v>26</v>
      </c>
      <c r="D88" s="73">
        <v>0</v>
      </c>
      <c r="E88" s="73">
        <v>0</v>
      </c>
      <c r="F88" s="79">
        <v>0</v>
      </c>
      <c r="G88" s="73">
        <v>0</v>
      </c>
      <c r="H88" s="143"/>
      <c r="I88" s="125"/>
      <c r="J88" s="125"/>
      <c r="K88" s="159"/>
      <c r="L88" s="127"/>
      <c r="M88" s="128"/>
    </row>
    <row r="89" spans="1:13" ht="12.75">
      <c r="A89" s="140"/>
      <c r="B89" s="143"/>
      <c r="C89" s="72" t="s">
        <v>20</v>
      </c>
      <c r="D89" s="73">
        <v>0</v>
      </c>
      <c r="E89" s="73">
        <v>0</v>
      </c>
      <c r="F89" s="79">
        <v>0</v>
      </c>
      <c r="G89" s="73">
        <v>0</v>
      </c>
      <c r="H89" s="143"/>
      <c r="I89" s="125"/>
      <c r="J89" s="125"/>
      <c r="K89" s="159"/>
      <c r="L89" s="127"/>
      <c r="M89" s="128"/>
    </row>
    <row r="90" spans="1:13" ht="13.5" thickBot="1">
      <c r="A90" s="141"/>
      <c r="B90" s="144"/>
      <c r="C90" s="75" t="s">
        <v>27</v>
      </c>
      <c r="D90" s="76">
        <f>D89+D88+D87</f>
        <v>400</v>
      </c>
      <c r="E90" s="76">
        <f>E89+E88+E87</f>
        <v>400</v>
      </c>
      <c r="F90" s="77">
        <f>F87</f>
        <v>100</v>
      </c>
      <c r="G90" s="76">
        <f>G89+G88+G87</f>
        <v>400</v>
      </c>
      <c r="H90" s="144"/>
      <c r="I90" s="126"/>
      <c r="J90" s="126"/>
      <c r="K90" s="160"/>
      <c r="L90" s="127"/>
      <c r="M90" s="128"/>
    </row>
    <row r="91" spans="1:13" ht="22.5">
      <c r="A91" s="139">
        <v>18</v>
      </c>
      <c r="B91" s="142" t="s">
        <v>70</v>
      </c>
      <c r="C91" s="68" t="s">
        <v>25</v>
      </c>
      <c r="D91" s="69">
        <v>1000</v>
      </c>
      <c r="E91" s="69">
        <v>900</v>
      </c>
      <c r="F91" s="70">
        <f>E91/D91*100</f>
        <v>90</v>
      </c>
      <c r="G91" s="69">
        <v>900</v>
      </c>
      <c r="H91" s="142" t="s">
        <v>110</v>
      </c>
      <c r="I91" s="124">
        <v>200</v>
      </c>
      <c r="J91" s="124">
        <v>370</v>
      </c>
      <c r="K91" s="158">
        <v>185</v>
      </c>
      <c r="L91" s="127"/>
      <c r="M91" s="128"/>
    </row>
    <row r="92" spans="1:13" ht="22.5">
      <c r="A92" s="140"/>
      <c r="B92" s="143"/>
      <c r="C92" s="72" t="s">
        <v>26</v>
      </c>
      <c r="D92" s="73">
        <v>0</v>
      </c>
      <c r="E92" s="73">
        <v>0</v>
      </c>
      <c r="F92" s="79">
        <v>0</v>
      </c>
      <c r="G92" s="73">
        <v>0</v>
      </c>
      <c r="H92" s="143"/>
      <c r="I92" s="125"/>
      <c r="J92" s="125"/>
      <c r="K92" s="159"/>
      <c r="L92" s="127"/>
      <c r="M92" s="128"/>
    </row>
    <row r="93" spans="1:13" ht="12.75">
      <c r="A93" s="140"/>
      <c r="B93" s="143"/>
      <c r="C93" s="72" t="s">
        <v>20</v>
      </c>
      <c r="D93" s="73">
        <v>0</v>
      </c>
      <c r="E93" s="73">
        <v>0</v>
      </c>
      <c r="F93" s="79">
        <v>0</v>
      </c>
      <c r="G93" s="73">
        <v>0</v>
      </c>
      <c r="H93" s="143"/>
      <c r="I93" s="125"/>
      <c r="J93" s="125"/>
      <c r="K93" s="159"/>
      <c r="L93" s="127"/>
      <c r="M93" s="128"/>
    </row>
    <row r="94" spans="1:13" ht="13.5" thickBot="1">
      <c r="A94" s="141"/>
      <c r="B94" s="144"/>
      <c r="C94" s="75" t="s">
        <v>27</v>
      </c>
      <c r="D94" s="76">
        <f>D93+D92+D91</f>
        <v>1000</v>
      </c>
      <c r="E94" s="76">
        <f>E93+E92+E91</f>
        <v>900</v>
      </c>
      <c r="F94" s="77">
        <f>F91</f>
        <v>90</v>
      </c>
      <c r="G94" s="76">
        <f>G93+G92+G91</f>
        <v>900</v>
      </c>
      <c r="H94" s="144"/>
      <c r="I94" s="126"/>
      <c r="J94" s="126"/>
      <c r="K94" s="160"/>
      <c r="L94" s="127"/>
      <c r="M94" s="128"/>
    </row>
    <row r="95" spans="1:13" ht="22.5">
      <c r="A95" s="139">
        <v>19</v>
      </c>
      <c r="B95" s="142" t="s">
        <v>71</v>
      </c>
      <c r="C95" s="68" t="s">
        <v>25</v>
      </c>
      <c r="D95" s="69">
        <v>6026.5</v>
      </c>
      <c r="E95" s="69">
        <v>6026.5</v>
      </c>
      <c r="F95" s="70">
        <f>E95/D95*100</f>
        <v>100</v>
      </c>
      <c r="G95" s="69">
        <v>6026.5</v>
      </c>
      <c r="H95" s="142" t="s">
        <v>111</v>
      </c>
      <c r="I95" s="124">
        <v>4</v>
      </c>
      <c r="J95" s="124">
        <v>5</v>
      </c>
      <c r="K95" s="158">
        <v>125</v>
      </c>
      <c r="L95" s="127"/>
      <c r="M95" s="128"/>
    </row>
    <row r="96" spans="1:13" ht="22.5">
      <c r="A96" s="140"/>
      <c r="B96" s="143"/>
      <c r="C96" s="72" t="s">
        <v>26</v>
      </c>
      <c r="D96" s="73">
        <v>60.87</v>
      </c>
      <c r="E96" s="73">
        <v>60.87</v>
      </c>
      <c r="F96" s="79">
        <f>E96/D96*100</f>
        <v>100</v>
      </c>
      <c r="G96" s="73">
        <v>60.87</v>
      </c>
      <c r="H96" s="143"/>
      <c r="I96" s="125"/>
      <c r="J96" s="125"/>
      <c r="K96" s="159"/>
      <c r="L96" s="127"/>
      <c r="M96" s="128"/>
    </row>
    <row r="97" spans="1:13" ht="12.75">
      <c r="A97" s="140"/>
      <c r="B97" s="143"/>
      <c r="C97" s="72" t="s">
        <v>20</v>
      </c>
      <c r="D97" s="73">
        <v>0</v>
      </c>
      <c r="E97" s="73">
        <v>0</v>
      </c>
      <c r="F97" s="79">
        <v>0</v>
      </c>
      <c r="G97" s="73">
        <v>0</v>
      </c>
      <c r="H97" s="143"/>
      <c r="I97" s="125"/>
      <c r="J97" s="125"/>
      <c r="K97" s="159"/>
      <c r="L97" s="127"/>
      <c r="M97" s="128"/>
    </row>
    <row r="98" spans="1:13" ht="13.5" thickBot="1">
      <c r="A98" s="141"/>
      <c r="B98" s="144"/>
      <c r="C98" s="75" t="s">
        <v>27</v>
      </c>
      <c r="D98" s="76">
        <f>D97+D96+D95</f>
        <v>6087.37</v>
      </c>
      <c r="E98" s="76">
        <f>E96+E95</f>
        <v>6087.37</v>
      </c>
      <c r="F98" s="77">
        <f>F96+F95/2</f>
        <v>150</v>
      </c>
      <c r="G98" s="76">
        <f>G97+G96+G95</f>
        <v>6087.37</v>
      </c>
      <c r="H98" s="144"/>
      <c r="I98" s="126"/>
      <c r="J98" s="126"/>
      <c r="K98" s="160"/>
      <c r="L98" s="127"/>
      <c r="M98" s="128"/>
    </row>
    <row r="99" spans="1:13" ht="22.5">
      <c r="A99" s="139">
        <v>20</v>
      </c>
      <c r="B99" s="142" t="s">
        <v>73</v>
      </c>
      <c r="C99" s="68" t="s">
        <v>25</v>
      </c>
      <c r="D99" s="69">
        <v>400</v>
      </c>
      <c r="E99" s="69">
        <v>400</v>
      </c>
      <c r="F99" s="70">
        <f>E99/D99*100</f>
        <v>100</v>
      </c>
      <c r="G99" s="69">
        <v>400</v>
      </c>
      <c r="H99" s="142" t="s">
        <v>112</v>
      </c>
      <c r="I99" s="124" t="s">
        <v>113</v>
      </c>
      <c r="J99" s="124" t="s">
        <v>113</v>
      </c>
      <c r="K99" s="158">
        <v>100</v>
      </c>
      <c r="L99" s="127"/>
      <c r="M99" s="128"/>
    </row>
    <row r="100" spans="1:13" ht="22.5">
      <c r="A100" s="140"/>
      <c r="B100" s="143"/>
      <c r="C100" s="72" t="s">
        <v>26</v>
      </c>
      <c r="D100" s="73">
        <v>0</v>
      </c>
      <c r="E100" s="73">
        <v>0</v>
      </c>
      <c r="F100" s="79">
        <v>0</v>
      </c>
      <c r="G100" s="73">
        <v>0</v>
      </c>
      <c r="H100" s="143"/>
      <c r="I100" s="125"/>
      <c r="J100" s="125"/>
      <c r="K100" s="159"/>
      <c r="L100" s="127"/>
      <c r="M100" s="128"/>
    </row>
    <row r="101" spans="1:13" ht="13.5" customHeight="1">
      <c r="A101" s="140"/>
      <c r="B101" s="143"/>
      <c r="C101" s="72" t="s">
        <v>20</v>
      </c>
      <c r="D101" s="73">
        <v>0</v>
      </c>
      <c r="E101" s="73">
        <v>0</v>
      </c>
      <c r="F101" s="79">
        <v>0</v>
      </c>
      <c r="G101" s="73">
        <v>0</v>
      </c>
      <c r="H101" s="143"/>
      <c r="I101" s="125"/>
      <c r="J101" s="125"/>
      <c r="K101" s="159"/>
      <c r="L101" s="127"/>
      <c r="M101" s="128"/>
    </row>
    <row r="102" spans="1:13" ht="13.5" thickBot="1">
      <c r="A102" s="141"/>
      <c r="B102" s="144"/>
      <c r="C102" s="75" t="s">
        <v>27</v>
      </c>
      <c r="D102" s="76">
        <f>D101+D100+D99</f>
        <v>400</v>
      </c>
      <c r="E102" s="76">
        <f>E99</f>
        <v>400</v>
      </c>
      <c r="F102" s="77">
        <f>F99</f>
        <v>100</v>
      </c>
      <c r="G102" s="76">
        <f>G101+G100+G99</f>
        <v>400</v>
      </c>
      <c r="H102" s="144"/>
      <c r="I102" s="126"/>
      <c r="J102" s="126"/>
      <c r="K102" s="160"/>
      <c r="L102" s="127"/>
      <c r="M102" s="128"/>
    </row>
    <row r="103" spans="1:11" ht="13.5" thickBot="1">
      <c r="A103" s="196" t="s">
        <v>43</v>
      </c>
      <c r="B103" s="197"/>
      <c r="C103" s="198"/>
      <c r="D103" s="32">
        <f>D102+D98+D94+D90+D86+D82</f>
        <v>9687.369999999999</v>
      </c>
      <c r="E103" s="31">
        <f>E102+E98+E94+E90+E86+E82</f>
        <v>9414.14</v>
      </c>
      <c r="F103" s="37">
        <f>E103/D103*100</f>
        <v>97.17952344134683</v>
      </c>
      <c r="G103" s="31">
        <f>G102+G98+G94+G90+G86+G82</f>
        <v>9414.14</v>
      </c>
      <c r="H103" s="34"/>
      <c r="I103" s="38"/>
      <c r="J103" s="38"/>
      <c r="K103" s="39"/>
    </row>
    <row r="104" spans="1:11" ht="13.5" thickBot="1">
      <c r="A104" s="191" t="s">
        <v>80</v>
      </c>
      <c r="B104" s="192"/>
      <c r="C104" s="192"/>
      <c r="D104" s="192"/>
      <c r="E104" s="192"/>
      <c r="F104" s="192"/>
      <c r="G104" s="192"/>
      <c r="H104" s="192"/>
      <c r="I104" s="192"/>
      <c r="J104" s="192"/>
      <c r="K104" s="193"/>
    </row>
    <row r="105" spans="1:13" ht="22.5">
      <c r="A105" s="139">
        <v>21</v>
      </c>
      <c r="B105" s="142" t="s">
        <v>15</v>
      </c>
      <c r="C105" s="68" t="s">
        <v>25</v>
      </c>
      <c r="D105" s="69">
        <v>300</v>
      </c>
      <c r="E105" s="69">
        <v>300</v>
      </c>
      <c r="F105" s="70">
        <f>E105/D105*100</f>
        <v>100</v>
      </c>
      <c r="G105" s="69">
        <v>300</v>
      </c>
      <c r="H105" s="142" t="s">
        <v>114</v>
      </c>
      <c r="I105" s="124">
        <v>200</v>
      </c>
      <c r="J105" s="124">
        <v>200</v>
      </c>
      <c r="K105" s="158">
        <v>100</v>
      </c>
      <c r="L105" s="127"/>
      <c r="M105" s="128"/>
    </row>
    <row r="106" spans="1:13" ht="22.5">
      <c r="A106" s="140"/>
      <c r="B106" s="143"/>
      <c r="C106" s="72" t="s">
        <v>26</v>
      </c>
      <c r="D106" s="73">
        <v>0</v>
      </c>
      <c r="E106" s="73">
        <v>0</v>
      </c>
      <c r="F106" s="79">
        <v>0</v>
      </c>
      <c r="G106" s="73">
        <v>0</v>
      </c>
      <c r="H106" s="143"/>
      <c r="I106" s="125"/>
      <c r="J106" s="125"/>
      <c r="K106" s="159"/>
      <c r="L106" s="127"/>
      <c r="M106" s="128"/>
    </row>
    <row r="107" spans="1:13" ht="12.75">
      <c r="A107" s="140"/>
      <c r="B107" s="143"/>
      <c r="C107" s="72" t="s">
        <v>20</v>
      </c>
      <c r="D107" s="73">
        <v>0</v>
      </c>
      <c r="E107" s="73">
        <v>0</v>
      </c>
      <c r="F107" s="79">
        <v>0</v>
      </c>
      <c r="G107" s="73">
        <v>0</v>
      </c>
      <c r="H107" s="143"/>
      <c r="I107" s="125"/>
      <c r="J107" s="125"/>
      <c r="K107" s="159"/>
      <c r="L107" s="127"/>
      <c r="M107" s="128"/>
    </row>
    <row r="108" spans="1:13" ht="17.25" customHeight="1" thickBot="1">
      <c r="A108" s="141"/>
      <c r="B108" s="144"/>
      <c r="C108" s="75" t="s">
        <v>27</v>
      </c>
      <c r="D108" s="76">
        <f>D107+D106+D105</f>
        <v>300</v>
      </c>
      <c r="E108" s="76">
        <f>E107+E106+E105</f>
        <v>300</v>
      </c>
      <c r="F108" s="77">
        <f>F105</f>
        <v>100</v>
      </c>
      <c r="G108" s="76">
        <f>G107+G106+G105</f>
        <v>300</v>
      </c>
      <c r="H108" s="144"/>
      <c r="I108" s="126"/>
      <c r="J108" s="126"/>
      <c r="K108" s="160"/>
      <c r="L108" s="127"/>
      <c r="M108" s="128"/>
    </row>
    <row r="109" spans="1:13" ht="22.5">
      <c r="A109" s="139">
        <v>22</v>
      </c>
      <c r="B109" s="142" t="s">
        <v>74</v>
      </c>
      <c r="C109" s="68" t="s">
        <v>25</v>
      </c>
      <c r="D109" s="69">
        <v>3300</v>
      </c>
      <c r="E109" s="69">
        <v>3300</v>
      </c>
      <c r="F109" s="70">
        <f>E109/D109*100</f>
        <v>100</v>
      </c>
      <c r="G109" s="69">
        <v>3300</v>
      </c>
      <c r="H109" s="142" t="s">
        <v>115</v>
      </c>
      <c r="I109" s="124" t="s">
        <v>116</v>
      </c>
      <c r="J109" s="124" t="s">
        <v>156</v>
      </c>
      <c r="K109" s="158" t="s">
        <v>157</v>
      </c>
      <c r="L109" s="127"/>
      <c r="M109" s="128"/>
    </row>
    <row r="110" spans="1:13" ht="22.5">
      <c r="A110" s="140"/>
      <c r="B110" s="143"/>
      <c r="C110" s="72" t="s">
        <v>26</v>
      </c>
      <c r="D110" s="73">
        <v>0</v>
      </c>
      <c r="E110" s="73">
        <v>0</v>
      </c>
      <c r="F110" s="79">
        <v>0</v>
      </c>
      <c r="G110" s="73">
        <v>0</v>
      </c>
      <c r="H110" s="143"/>
      <c r="I110" s="125"/>
      <c r="J110" s="125"/>
      <c r="K110" s="159"/>
      <c r="L110" s="127"/>
      <c r="M110" s="128"/>
    </row>
    <row r="111" spans="1:13" ht="12.75">
      <c r="A111" s="140"/>
      <c r="B111" s="143"/>
      <c r="C111" s="72" t="s">
        <v>20</v>
      </c>
      <c r="D111" s="73">
        <v>0</v>
      </c>
      <c r="E111" s="73">
        <v>0</v>
      </c>
      <c r="F111" s="79">
        <v>0</v>
      </c>
      <c r="G111" s="73">
        <v>0</v>
      </c>
      <c r="H111" s="143"/>
      <c r="I111" s="125"/>
      <c r="J111" s="125"/>
      <c r="K111" s="159"/>
      <c r="L111" s="127"/>
      <c r="M111" s="128"/>
    </row>
    <row r="112" spans="1:13" ht="13.5" thickBot="1">
      <c r="A112" s="141"/>
      <c r="B112" s="144"/>
      <c r="C112" s="75" t="s">
        <v>27</v>
      </c>
      <c r="D112" s="76">
        <f>D111+D110+D109</f>
        <v>3300</v>
      </c>
      <c r="E112" s="76">
        <f>E111+E110+E109</f>
        <v>3300</v>
      </c>
      <c r="F112" s="77">
        <f>F109</f>
        <v>100</v>
      </c>
      <c r="G112" s="76">
        <f>G111+G110+G109</f>
        <v>3300</v>
      </c>
      <c r="H112" s="144"/>
      <c r="I112" s="126"/>
      <c r="J112" s="126"/>
      <c r="K112" s="160"/>
      <c r="L112" s="127"/>
      <c r="M112" s="128"/>
    </row>
    <row r="113" spans="1:11" ht="13.5" thickBot="1">
      <c r="A113" s="136" t="s">
        <v>43</v>
      </c>
      <c r="B113" s="137"/>
      <c r="C113" s="138"/>
      <c r="D113" s="32">
        <f>D112+D108</f>
        <v>3600</v>
      </c>
      <c r="E113" s="31">
        <f>E112+E108</f>
        <v>3600</v>
      </c>
      <c r="F113" s="37">
        <f>E113/D113*100</f>
        <v>100</v>
      </c>
      <c r="G113" s="31">
        <f>G112+G108</f>
        <v>3600</v>
      </c>
      <c r="H113" s="34"/>
      <c r="I113" s="38"/>
      <c r="J113" s="38"/>
      <c r="K113" s="39"/>
    </row>
    <row r="114" spans="1:11" ht="13.5" thickBot="1">
      <c r="A114" s="191" t="s">
        <v>78</v>
      </c>
      <c r="B114" s="192"/>
      <c r="C114" s="192"/>
      <c r="D114" s="192"/>
      <c r="E114" s="192"/>
      <c r="F114" s="192"/>
      <c r="G114" s="192"/>
      <c r="H114" s="192"/>
      <c r="I114" s="192"/>
      <c r="J114" s="192"/>
      <c r="K114" s="193"/>
    </row>
    <row r="115" spans="1:13" ht="22.5">
      <c r="A115" s="139">
        <v>23</v>
      </c>
      <c r="B115" s="142" t="s">
        <v>16</v>
      </c>
      <c r="C115" s="68" t="s">
        <v>25</v>
      </c>
      <c r="D115" s="69">
        <v>0</v>
      </c>
      <c r="E115" s="69">
        <v>90</v>
      </c>
      <c r="F115" s="70">
        <v>0</v>
      </c>
      <c r="G115" s="69">
        <v>90</v>
      </c>
      <c r="H115" s="142"/>
      <c r="I115" s="124">
        <v>20</v>
      </c>
      <c r="J115" s="124">
        <v>75</v>
      </c>
      <c r="K115" s="158">
        <v>125</v>
      </c>
      <c r="L115" s="127"/>
      <c r="M115" s="128"/>
    </row>
    <row r="116" spans="1:13" ht="22.5">
      <c r="A116" s="140"/>
      <c r="B116" s="143"/>
      <c r="C116" s="72" t="s">
        <v>26</v>
      </c>
      <c r="D116" s="73">
        <v>0</v>
      </c>
      <c r="E116" s="73">
        <v>0</v>
      </c>
      <c r="F116" s="79">
        <v>0</v>
      </c>
      <c r="G116" s="73">
        <v>0</v>
      </c>
      <c r="H116" s="143"/>
      <c r="I116" s="125"/>
      <c r="J116" s="125"/>
      <c r="K116" s="159"/>
      <c r="L116" s="127"/>
      <c r="M116" s="128"/>
    </row>
    <row r="117" spans="1:13" ht="12.75">
      <c r="A117" s="140"/>
      <c r="B117" s="143"/>
      <c r="C117" s="72" t="s">
        <v>20</v>
      </c>
      <c r="D117" s="73">
        <v>0</v>
      </c>
      <c r="E117" s="73">
        <v>0</v>
      </c>
      <c r="F117" s="79">
        <v>0</v>
      </c>
      <c r="G117" s="73">
        <v>0</v>
      </c>
      <c r="H117" s="143"/>
      <c r="I117" s="125"/>
      <c r="J117" s="125"/>
      <c r="K117" s="159"/>
      <c r="L117" s="127"/>
      <c r="M117" s="128"/>
    </row>
    <row r="118" spans="1:13" ht="13.5" thickBot="1">
      <c r="A118" s="141"/>
      <c r="B118" s="144"/>
      <c r="C118" s="75" t="s">
        <v>27</v>
      </c>
      <c r="D118" s="76">
        <f>D117+D116+D115</f>
        <v>0</v>
      </c>
      <c r="E118" s="76">
        <f>E117+E116+E115</f>
        <v>90</v>
      </c>
      <c r="F118" s="77">
        <f>F115</f>
        <v>0</v>
      </c>
      <c r="G118" s="76">
        <f>G117+G116+G115</f>
        <v>90</v>
      </c>
      <c r="H118" s="144"/>
      <c r="I118" s="126"/>
      <c r="J118" s="126"/>
      <c r="K118" s="160"/>
      <c r="L118" s="127"/>
      <c r="M118" s="128"/>
    </row>
    <row r="119" spans="1:13" ht="22.5">
      <c r="A119" s="139">
        <v>24</v>
      </c>
      <c r="B119" s="142" t="s">
        <v>17</v>
      </c>
      <c r="C119" s="68" t="s">
        <v>25</v>
      </c>
      <c r="D119" s="69">
        <v>8440.7</v>
      </c>
      <c r="E119" s="69">
        <v>8200</v>
      </c>
      <c r="F119" s="70">
        <f>E119/D119*100</f>
        <v>97.14834077742367</v>
      </c>
      <c r="G119" s="69">
        <v>8200</v>
      </c>
      <c r="H119" s="142" t="s">
        <v>118</v>
      </c>
      <c r="I119" s="124">
        <v>200</v>
      </c>
      <c r="J119" s="124">
        <v>470</v>
      </c>
      <c r="K119" s="158">
        <v>235</v>
      </c>
      <c r="L119" s="127"/>
      <c r="M119" s="128"/>
    </row>
    <row r="120" spans="1:13" ht="15.75" customHeight="1">
      <c r="A120" s="140"/>
      <c r="B120" s="143"/>
      <c r="C120" s="72" t="s">
        <v>26</v>
      </c>
      <c r="D120" s="73">
        <v>0</v>
      </c>
      <c r="E120" s="73">
        <v>0</v>
      </c>
      <c r="F120" s="79">
        <v>0</v>
      </c>
      <c r="G120" s="73">
        <v>0</v>
      </c>
      <c r="H120" s="143"/>
      <c r="I120" s="125"/>
      <c r="J120" s="125"/>
      <c r="K120" s="159"/>
      <c r="L120" s="127"/>
      <c r="M120" s="128"/>
    </row>
    <row r="121" spans="1:13" ht="12.75">
      <c r="A121" s="140"/>
      <c r="B121" s="143"/>
      <c r="C121" s="72" t="s">
        <v>20</v>
      </c>
      <c r="D121" s="73">
        <v>0</v>
      </c>
      <c r="E121" s="73">
        <v>0</v>
      </c>
      <c r="F121" s="79">
        <v>0</v>
      </c>
      <c r="G121" s="73">
        <v>0</v>
      </c>
      <c r="H121" s="143"/>
      <c r="I121" s="125"/>
      <c r="J121" s="125"/>
      <c r="K121" s="159"/>
      <c r="L121" s="127"/>
      <c r="M121" s="128"/>
    </row>
    <row r="122" spans="1:13" ht="13.5" thickBot="1">
      <c r="A122" s="141"/>
      <c r="B122" s="144"/>
      <c r="C122" s="75" t="s">
        <v>27</v>
      </c>
      <c r="D122" s="76">
        <f>D121+D120+D119</f>
        <v>8440.7</v>
      </c>
      <c r="E122" s="76">
        <f>E121+E120+E119</f>
        <v>8200</v>
      </c>
      <c r="F122" s="77">
        <f>F119</f>
        <v>97.14834077742367</v>
      </c>
      <c r="G122" s="76">
        <f>G121+G120+G119</f>
        <v>8200</v>
      </c>
      <c r="H122" s="144"/>
      <c r="I122" s="126"/>
      <c r="J122" s="126"/>
      <c r="K122" s="160"/>
      <c r="L122" s="127"/>
      <c r="M122" s="128"/>
    </row>
    <row r="123" spans="1:13" ht="22.5" customHeight="1">
      <c r="A123" s="139">
        <v>25</v>
      </c>
      <c r="B123" s="142" t="s">
        <v>75</v>
      </c>
      <c r="C123" s="68" t="s">
        <v>25</v>
      </c>
      <c r="D123" s="69">
        <v>2000</v>
      </c>
      <c r="E123" s="69">
        <v>1930</v>
      </c>
      <c r="F123" s="70">
        <f>E123/D123*100</f>
        <v>96.5</v>
      </c>
      <c r="G123" s="69">
        <v>1930</v>
      </c>
      <c r="H123" s="142" t="s">
        <v>119</v>
      </c>
      <c r="I123" s="124">
        <v>720</v>
      </c>
      <c r="J123" s="124">
        <v>754</v>
      </c>
      <c r="K123" s="158">
        <v>104</v>
      </c>
      <c r="L123" s="145"/>
      <c r="M123" s="146"/>
    </row>
    <row r="124" spans="1:13" ht="22.5">
      <c r="A124" s="140"/>
      <c r="B124" s="143"/>
      <c r="C124" s="72" t="s">
        <v>26</v>
      </c>
      <c r="D124" s="73">
        <v>0</v>
      </c>
      <c r="E124" s="73">
        <v>0</v>
      </c>
      <c r="F124" s="79">
        <v>0</v>
      </c>
      <c r="G124" s="73">
        <v>0</v>
      </c>
      <c r="H124" s="143"/>
      <c r="I124" s="125"/>
      <c r="J124" s="125"/>
      <c r="K124" s="159"/>
      <c r="L124" s="145"/>
      <c r="M124" s="146"/>
    </row>
    <row r="125" spans="1:13" ht="12.75">
      <c r="A125" s="140"/>
      <c r="B125" s="143"/>
      <c r="C125" s="72" t="s">
        <v>20</v>
      </c>
      <c r="D125" s="73">
        <v>0</v>
      </c>
      <c r="E125" s="73">
        <v>0</v>
      </c>
      <c r="F125" s="79">
        <v>0</v>
      </c>
      <c r="G125" s="73">
        <v>0</v>
      </c>
      <c r="H125" s="143"/>
      <c r="I125" s="125"/>
      <c r="J125" s="125"/>
      <c r="K125" s="159"/>
      <c r="L125" s="145"/>
      <c r="M125" s="146"/>
    </row>
    <row r="126" spans="1:13" ht="13.5" thickBot="1">
      <c r="A126" s="141"/>
      <c r="B126" s="144"/>
      <c r="C126" s="75" t="s">
        <v>27</v>
      </c>
      <c r="D126" s="76">
        <f>D125+D124+D123</f>
        <v>2000</v>
      </c>
      <c r="E126" s="76">
        <f>E125+E124+E123</f>
        <v>1930</v>
      </c>
      <c r="F126" s="77">
        <f>F123</f>
        <v>96.5</v>
      </c>
      <c r="G126" s="76">
        <f>G125+G124+G123</f>
        <v>1930</v>
      </c>
      <c r="H126" s="144"/>
      <c r="I126" s="126"/>
      <c r="J126" s="126"/>
      <c r="K126" s="160"/>
      <c r="L126" s="145"/>
      <c r="M126" s="146"/>
    </row>
    <row r="127" spans="1:13" ht="22.5" customHeight="1">
      <c r="A127" s="139">
        <v>26</v>
      </c>
      <c r="B127" s="142" t="s">
        <v>76</v>
      </c>
      <c r="C127" s="68" t="s">
        <v>25</v>
      </c>
      <c r="D127" s="69">
        <v>500</v>
      </c>
      <c r="E127" s="69">
        <v>500</v>
      </c>
      <c r="F127" s="70">
        <f>E127/D127*100</f>
        <v>100</v>
      </c>
      <c r="G127" s="69">
        <v>500</v>
      </c>
      <c r="H127" s="142" t="s">
        <v>120</v>
      </c>
      <c r="I127" s="124" t="s">
        <v>121</v>
      </c>
      <c r="J127" s="124" t="s">
        <v>121</v>
      </c>
      <c r="K127" s="158">
        <v>100</v>
      </c>
      <c r="L127" s="127"/>
      <c r="M127" s="128"/>
    </row>
    <row r="128" spans="1:13" ht="22.5">
      <c r="A128" s="140"/>
      <c r="B128" s="143"/>
      <c r="C128" s="72" t="s">
        <v>26</v>
      </c>
      <c r="D128" s="73">
        <v>0</v>
      </c>
      <c r="E128" s="73">
        <v>0</v>
      </c>
      <c r="F128" s="79">
        <v>0</v>
      </c>
      <c r="G128" s="73">
        <v>0</v>
      </c>
      <c r="H128" s="143"/>
      <c r="I128" s="125"/>
      <c r="J128" s="125"/>
      <c r="K128" s="159"/>
      <c r="L128" s="127"/>
      <c r="M128" s="128"/>
    </row>
    <row r="129" spans="1:13" ht="12.75">
      <c r="A129" s="140"/>
      <c r="B129" s="143"/>
      <c r="C129" s="72" t="s">
        <v>20</v>
      </c>
      <c r="D129" s="73">
        <v>0</v>
      </c>
      <c r="E129" s="73">
        <v>0</v>
      </c>
      <c r="F129" s="79">
        <v>0</v>
      </c>
      <c r="G129" s="73">
        <v>0</v>
      </c>
      <c r="H129" s="143"/>
      <c r="I129" s="125"/>
      <c r="J129" s="125"/>
      <c r="K129" s="159"/>
      <c r="L129" s="127"/>
      <c r="M129" s="128"/>
    </row>
    <row r="130" spans="1:13" ht="13.5" thickBot="1">
      <c r="A130" s="141"/>
      <c r="B130" s="144"/>
      <c r="C130" s="75" t="s">
        <v>27</v>
      </c>
      <c r="D130" s="76">
        <f>D129+D128+D127</f>
        <v>500</v>
      </c>
      <c r="E130" s="76">
        <f>E129+E128+E127</f>
        <v>500</v>
      </c>
      <c r="F130" s="77">
        <f>F127</f>
        <v>100</v>
      </c>
      <c r="G130" s="76">
        <f>G129+G128+G127</f>
        <v>500</v>
      </c>
      <c r="H130" s="144"/>
      <c r="I130" s="126"/>
      <c r="J130" s="126"/>
      <c r="K130" s="160"/>
      <c r="L130" s="127"/>
      <c r="M130" s="128"/>
    </row>
    <row r="131" spans="1:13" ht="22.5">
      <c r="A131" s="139">
        <v>27</v>
      </c>
      <c r="B131" s="142" t="s">
        <v>77</v>
      </c>
      <c r="C131" s="68" t="s">
        <v>25</v>
      </c>
      <c r="D131" s="69">
        <v>150</v>
      </c>
      <c r="E131" s="69">
        <v>150</v>
      </c>
      <c r="F131" s="70">
        <f>E131/D131*100</f>
        <v>100</v>
      </c>
      <c r="G131" s="69">
        <v>150</v>
      </c>
      <c r="H131" s="142" t="s">
        <v>122</v>
      </c>
      <c r="I131" s="124" t="s">
        <v>123</v>
      </c>
      <c r="J131" s="124" t="s">
        <v>149</v>
      </c>
      <c r="K131" s="158" t="s">
        <v>150</v>
      </c>
      <c r="L131" s="127"/>
      <c r="M131" s="128"/>
    </row>
    <row r="132" spans="1:13" ht="22.5">
      <c r="A132" s="140"/>
      <c r="B132" s="143"/>
      <c r="C132" s="72" t="s">
        <v>26</v>
      </c>
      <c r="D132" s="73">
        <v>0</v>
      </c>
      <c r="E132" s="73">
        <v>0</v>
      </c>
      <c r="F132" s="79">
        <v>0</v>
      </c>
      <c r="G132" s="73">
        <v>0</v>
      </c>
      <c r="H132" s="143"/>
      <c r="I132" s="125"/>
      <c r="J132" s="125"/>
      <c r="K132" s="159"/>
      <c r="L132" s="127"/>
      <c r="M132" s="128"/>
    </row>
    <row r="133" spans="1:13" ht="12.75">
      <c r="A133" s="140"/>
      <c r="B133" s="143"/>
      <c r="C133" s="72" t="s">
        <v>20</v>
      </c>
      <c r="D133" s="73">
        <v>0</v>
      </c>
      <c r="E133" s="73">
        <v>0</v>
      </c>
      <c r="F133" s="79">
        <v>0</v>
      </c>
      <c r="G133" s="73">
        <v>0</v>
      </c>
      <c r="H133" s="143"/>
      <c r="I133" s="125"/>
      <c r="J133" s="125"/>
      <c r="K133" s="159"/>
      <c r="L133" s="127"/>
      <c r="M133" s="128"/>
    </row>
    <row r="134" spans="1:13" ht="13.5" thickBot="1">
      <c r="A134" s="141"/>
      <c r="B134" s="144"/>
      <c r="C134" s="75" t="s">
        <v>27</v>
      </c>
      <c r="D134" s="76">
        <f>D133+D132+D131</f>
        <v>150</v>
      </c>
      <c r="E134" s="76">
        <f>E133+E132+E131</f>
        <v>150</v>
      </c>
      <c r="F134" s="77">
        <f>F131</f>
        <v>100</v>
      </c>
      <c r="G134" s="76">
        <f>G133+G132+G131</f>
        <v>150</v>
      </c>
      <c r="H134" s="144"/>
      <c r="I134" s="126"/>
      <c r="J134" s="126"/>
      <c r="K134" s="160"/>
      <c r="L134" s="127"/>
      <c r="M134" s="128"/>
    </row>
    <row r="135" spans="1:11" ht="13.5" thickBot="1">
      <c r="A135" s="196" t="s">
        <v>44</v>
      </c>
      <c r="B135" s="197"/>
      <c r="C135" s="198"/>
      <c r="D135" s="32">
        <f>D134+D130+D126+D122</f>
        <v>11090.7</v>
      </c>
      <c r="E135" s="31">
        <f>E134+E130+E126+E122+E118</f>
        <v>10870</v>
      </c>
      <c r="F135" s="37">
        <f>E135/D135*100</f>
        <v>98.01004445165769</v>
      </c>
      <c r="G135" s="31">
        <f>G134+G130+G126+G122+G118</f>
        <v>10870</v>
      </c>
      <c r="H135" s="34"/>
      <c r="I135" s="38"/>
      <c r="J135" s="38"/>
      <c r="K135" s="39"/>
    </row>
    <row r="136" spans="1:11" ht="13.5" thickBot="1">
      <c r="A136" s="191" t="s">
        <v>79</v>
      </c>
      <c r="B136" s="192"/>
      <c r="C136" s="192"/>
      <c r="D136" s="192"/>
      <c r="E136" s="192"/>
      <c r="F136" s="192"/>
      <c r="G136" s="192"/>
      <c r="H136" s="192"/>
      <c r="I136" s="192"/>
      <c r="J136" s="192"/>
      <c r="K136" s="193"/>
    </row>
    <row r="137" spans="1:13" ht="22.5">
      <c r="A137" s="139">
        <v>28</v>
      </c>
      <c r="B137" s="142" t="s">
        <v>82</v>
      </c>
      <c r="C137" s="68" t="s">
        <v>25</v>
      </c>
      <c r="D137" s="69">
        <v>100</v>
      </c>
      <c r="E137" s="69">
        <v>100</v>
      </c>
      <c r="F137" s="70">
        <f>E137/D137*100</f>
        <v>100</v>
      </c>
      <c r="G137" s="69">
        <v>100</v>
      </c>
      <c r="H137" s="142" t="s">
        <v>124</v>
      </c>
      <c r="I137" s="147" t="s">
        <v>125</v>
      </c>
      <c r="J137" s="124" t="s">
        <v>153</v>
      </c>
      <c r="K137" s="158" t="s">
        <v>154</v>
      </c>
      <c r="L137" s="127"/>
      <c r="M137" s="128"/>
    </row>
    <row r="138" spans="1:13" ht="22.5">
      <c r="A138" s="140"/>
      <c r="B138" s="143"/>
      <c r="C138" s="72" t="s">
        <v>26</v>
      </c>
      <c r="D138" s="73">
        <v>0</v>
      </c>
      <c r="E138" s="73">
        <v>0</v>
      </c>
      <c r="F138" s="79">
        <v>0</v>
      </c>
      <c r="G138" s="73">
        <v>0</v>
      </c>
      <c r="H138" s="143"/>
      <c r="I138" s="148"/>
      <c r="J138" s="125"/>
      <c r="K138" s="159"/>
      <c r="L138" s="127"/>
      <c r="M138" s="128"/>
    </row>
    <row r="139" spans="1:13" ht="12.75">
      <c r="A139" s="140"/>
      <c r="B139" s="143"/>
      <c r="C139" s="72" t="s">
        <v>20</v>
      </c>
      <c r="D139" s="73">
        <v>0</v>
      </c>
      <c r="E139" s="73">
        <v>0</v>
      </c>
      <c r="F139" s="79">
        <v>0</v>
      </c>
      <c r="G139" s="73">
        <v>0</v>
      </c>
      <c r="H139" s="143"/>
      <c r="I139" s="148"/>
      <c r="J139" s="125"/>
      <c r="K139" s="159"/>
      <c r="L139" s="127"/>
      <c r="M139" s="128"/>
    </row>
    <row r="140" spans="1:13" ht="13.5" thickBot="1">
      <c r="A140" s="141"/>
      <c r="B140" s="144"/>
      <c r="C140" s="75" t="s">
        <v>27</v>
      </c>
      <c r="D140" s="76">
        <f>D139+D138+D137</f>
        <v>100</v>
      </c>
      <c r="E140" s="76">
        <f>E139+E138+E137</f>
        <v>100</v>
      </c>
      <c r="F140" s="77">
        <f>F137</f>
        <v>100</v>
      </c>
      <c r="G140" s="76">
        <f>G139+G138+G137</f>
        <v>100</v>
      </c>
      <c r="H140" s="144"/>
      <c r="I140" s="149"/>
      <c r="J140" s="126"/>
      <c r="K140" s="160"/>
      <c r="L140" s="127"/>
      <c r="M140" s="128"/>
    </row>
    <row r="141" spans="1:13" ht="22.5">
      <c r="A141" s="139">
        <v>29</v>
      </c>
      <c r="B141" s="142" t="s">
        <v>81</v>
      </c>
      <c r="C141" s="68" t="s">
        <v>25</v>
      </c>
      <c r="D141" s="69">
        <v>1300</v>
      </c>
      <c r="E141" s="69">
        <v>1293.5</v>
      </c>
      <c r="F141" s="70">
        <f>E141/D141*100</f>
        <v>99.5</v>
      </c>
      <c r="G141" s="69">
        <v>1293.5</v>
      </c>
      <c r="H141" s="142" t="s">
        <v>127</v>
      </c>
      <c r="I141" s="124">
        <v>300</v>
      </c>
      <c r="J141" s="124">
        <v>300</v>
      </c>
      <c r="K141" s="158">
        <v>100</v>
      </c>
      <c r="L141" s="127"/>
      <c r="M141" s="128"/>
    </row>
    <row r="142" spans="1:13" ht="15.75" customHeight="1">
      <c r="A142" s="140"/>
      <c r="B142" s="143"/>
      <c r="C142" s="72" t="s">
        <v>26</v>
      </c>
      <c r="D142" s="73">
        <v>0</v>
      </c>
      <c r="E142" s="73">
        <v>0</v>
      </c>
      <c r="F142" s="79">
        <v>0</v>
      </c>
      <c r="G142" s="73">
        <v>0</v>
      </c>
      <c r="H142" s="143"/>
      <c r="I142" s="125"/>
      <c r="J142" s="125"/>
      <c r="K142" s="159"/>
      <c r="L142" s="127"/>
      <c r="M142" s="128"/>
    </row>
    <row r="143" spans="1:13" ht="12.75">
      <c r="A143" s="140"/>
      <c r="B143" s="143"/>
      <c r="C143" s="72" t="s">
        <v>20</v>
      </c>
      <c r="D143" s="73">
        <v>0</v>
      </c>
      <c r="E143" s="73">
        <v>0</v>
      </c>
      <c r="F143" s="79">
        <v>0</v>
      </c>
      <c r="G143" s="73">
        <v>0</v>
      </c>
      <c r="H143" s="143"/>
      <c r="I143" s="125"/>
      <c r="J143" s="125"/>
      <c r="K143" s="159"/>
      <c r="L143" s="127"/>
      <c r="M143" s="128"/>
    </row>
    <row r="144" spans="1:13" ht="13.5" thickBot="1">
      <c r="A144" s="141"/>
      <c r="B144" s="144"/>
      <c r="C144" s="75" t="s">
        <v>27</v>
      </c>
      <c r="D144" s="76">
        <f>D143+D142+D141</f>
        <v>1300</v>
      </c>
      <c r="E144" s="76">
        <f>E143+E142+E141</f>
        <v>1293.5</v>
      </c>
      <c r="F144" s="77">
        <f>F141</f>
        <v>99.5</v>
      </c>
      <c r="G144" s="76">
        <f>G143+G142+G141</f>
        <v>1293.5</v>
      </c>
      <c r="H144" s="144"/>
      <c r="I144" s="126"/>
      <c r="J144" s="126"/>
      <c r="K144" s="160"/>
      <c r="L144" s="127"/>
      <c r="M144" s="128"/>
    </row>
    <row r="145" spans="1:13" ht="22.5">
      <c r="A145" s="139">
        <v>30</v>
      </c>
      <c r="B145" s="142" t="s">
        <v>83</v>
      </c>
      <c r="C145" s="68" t="s">
        <v>25</v>
      </c>
      <c r="D145" s="69">
        <v>200</v>
      </c>
      <c r="E145" s="69">
        <v>200</v>
      </c>
      <c r="F145" s="70">
        <f>E145/D145*100</f>
        <v>100</v>
      </c>
      <c r="G145" s="69">
        <v>200</v>
      </c>
      <c r="H145" s="142" t="s">
        <v>126</v>
      </c>
      <c r="I145" s="124">
        <v>500</v>
      </c>
      <c r="J145" s="147" t="s">
        <v>155</v>
      </c>
      <c r="K145" s="158">
        <v>100</v>
      </c>
      <c r="L145" s="127"/>
      <c r="M145" s="128"/>
    </row>
    <row r="146" spans="1:13" ht="22.5">
      <c r="A146" s="140"/>
      <c r="B146" s="143"/>
      <c r="C146" s="72" t="s">
        <v>26</v>
      </c>
      <c r="D146" s="73">
        <v>0</v>
      </c>
      <c r="E146" s="73">
        <v>0</v>
      </c>
      <c r="F146" s="79">
        <v>0</v>
      </c>
      <c r="G146" s="73">
        <v>0</v>
      </c>
      <c r="H146" s="143"/>
      <c r="I146" s="125"/>
      <c r="J146" s="148"/>
      <c r="K146" s="159"/>
      <c r="L146" s="127"/>
      <c r="M146" s="128"/>
    </row>
    <row r="147" spans="1:13" ht="12.75">
      <c r="A147" s="140"/>
      <c r="B147" s="143"/>
      <c r="C147" s="72" t="s">
        <v>20</v>
      </c>
      <c r="D147" s="73">
        <v>0</v>
      </c>
      <c r="E147" s="73">
        <v>0</v>
      </c>
      <c r="F147" s="79">
        <v>0</v>
      </c>
      <c r="G147" s="73">
        <v>0</v>
      </c>
      <c r="H147" s="143"/>
      <c r="I147" s="125"/>
      <c r="J147" s="148"/>
      <c r="K147" s="159"/>
      <c r="L147" s="127"/>
      <c r="M147" s="128"/>
    </row>
    <row r="148" spans="1:13" ht="13.5" thickBot="1">
      <c r="A148" s="141"/>
      <c r="B148" s="144"/>
      <c r="C148" s="75" t="s">
        <v>27</v>
      </c>
      <c r="D148" s="76">
        <f>D147+D146+D145</f>
        <v>200</v>
      </c>
      <c r="E148" s="76">
        <f>E147+E146+E145</f>
        <v>200</v>
      </c>
      <c r="F148" s="77">
        <f>F145</f>
        <v>100</v>
      </c>
      <c r="G148" s="76">
        <f>G147+G146+G145</f>
        <v>200</v>
      </c>
      <c r="H148" s="144"/>
      <c r="I148" s="126"/>
      <c r="J148" s="149"/>
      <c r="K148" s="160"/>
      <c r="L148" s="127"/>
      <c r="M148" s="128"/>
    </row>
    <row r="149" spans="1:11" ht="13.5" thickBot="1">
      <c r="A149" s="136" t="s">
        <v>43</v>
      </c>
      <c r="B149" s="137"/>
      <c r="C149" s="138"/>
      <c r="D149" s="32">
        <f>D148+D144+D140</f>
        <v>1600</v>
      </c>
      <c r="E149" s="31">
        <f>E148+E144+E140</f>
        <v>1593.5</v>
      </c>
      <c r="F149" s="37">
        <f>E149/D149*100</f>
        <v>99.59375</v>
      </c>
      <c r="G149" s="31">
        <f>G148+G144+G140</f>
        <v>1593.5</v>
      </c>
      <c r="H149" s="34"/>
      <c r="I149" s="38"/>
      <c r="J149" s="38"/>
      <c r="K149" s="39"/>
    </row>
    <row r="150" spans="1:11" ht="13.5" thickBot="1">
      <c r="A150" s="201" t="s">
        <v>84</v>
      </c>
      <c r="B150" s="199"/>
      <c r="C150" s="199"/>
      <c r="D150" s="199"/>
      <c r="E150" s="199"/>
      <c r="F150" s="199"/>
      <c r="G150" s="199"/>
      <c r="H150" s="199"/>
      <c r="I150" s="199"/>
      <c r="J150" s="199"/>
      <c r="K150" s="200"/>
    </row>
    <row r="151" spans="1:13" ht="22.5">
      <c r="A151" s="139">
        <v>31</v>
      </c>
      <c r="B151" s="142" t="s">
        <v>41</v>
      </c>
      <c r="C151" s="68" t="s">
        <v>25</v>
      </c>
      <c r="D151" s="69">
        <v>300</v>
      </c>
      <c r="E151" s="69">
        <v>250</v>
      </c>
      <c r="F151" s="70">
        <f>E151/D151*100</f>
        <v>83.33333333333334</v>
      </c>
      <c r="G151" s="69">
        <v>250</v>
      </c>
      <c r="H151" s="142" t="s">
        <v>128</v>
      </c>
      <c r="I151" s="124">
        <v>150</v>
      </c>
      <c r="J151" s="124">
        <v>170</v>
      </c>
      <c r="K151" s="158">
        <v>113</v>
      </c>
      <c r="L151" s="127"/>
      <c r="M151" s="128"/>
    </row>
    <row r="152" spans="1:13" ht="22.5">
      <c r="A152" s="140"/>
      <c r="B152" s="143"/>
      <c r="C152" s="72" t="s">
        <v>26</v>
      </c>
      <c r="D152" s="73">
        <v>0</v>
      </c>
      <c r="E152" s="73">
        <v>0</v>
      </c>
      <c r="F152" s="79">
        <v>0</v>
      </c>
      <c r="G152" s="73">
        <v>0</v>
      </c>
      <c r="H152" s="143"/>
      <c r="I152" s="125"/>
      <c r="J152" s="125"/>
      <c r="K152" s="159"/>
      <c r="L152" s="127"/>
      <c r="M152" s="128"/>
    </row>
    <row r="153" spans="1:13" ht="12.75">
      <c r="A153" s="140"/>
      <c r="B153" s="143"/>
      <c r="C153" s="72" t="s">
        <v>20</v>
      </c>
      <c r="D153" s="73">
        <v>0</v>
      </c>
      <c r="E153" s="73">
        <v>0</v>
      </c>
      <c r="F153" s="79">
        <v>0</v>
      </c>
      <c r="G153" s="73">
        <v>0</v>
      </c>
      <c r="H153" s="143"/>
      <c r="I153" s="125"/>
      <c r="J153" s="125"/>
      <c r="K153" s="159"/>
      <c r="L153" s="127"/>
      <c r="M153" s="128"/>
    </row>
    <row r="154" spans="1:13" ht="13.5" thickBot="1">
      <c r="A154" s="141"/>
      <c r="B154" s="144"/>
      <c r="C154" s="75" t="s">
        <v>27</v>
      </c>
      <c r="D154" s="76">
        <f>D153+D151</f>
        <v>300</v>
      </c>
      <c r="E154" s="76">
        <f>E153+E151</f>
        <v>250</v>
      </c>
      <c r="F154" s="77">
        <f>F151</f>
        <v>83.33333333333334</v>
      </c>
      <c r="G154" s="76">
        <f>G153+G151</f>
        <v>250</v>
      </c>
      <c r="H154" s="144"/>
      <c r="I154" s="126"/>
      <c r="J154" s="126"/>
      <c r="K154" s="160"/>
      <c r="L154" s="127"/>
      <c r="M154" s="128"/>
    </row>
    <row r="155" spans="1:13" ht="22.5">
      <c r="A155" s="139">
        <v>32</v>
      </c>
      <c r="B155" s="142" t="s">
        <v>48</v>
      </c>
      <c r="C155" s="68" t="s">
        <v>25</v>
      </c>
      <c r="D155" s="69">
        <v>100</v>
      </c>
      <c r="E155" s="69">
        <v>100</v>
      </c>
      <c r="F155" s="70">
        <f>E155/D155*100</f>
        <v>100</v>
      </c>
      <c r="G155" s="69">
        <v>100</v>
      </c>
      <c r="H155" s="142" t="s">
        <v>129</v>
      </c>
      <c r="I155" s="124">
        <v>6</v>
      </c>
      <c r="J155" s="124">
        <v>6</v>
      </c>
      <c r="K155" s="158">
        <v>100</v>
      </c>
      <c r="L155" s="127"/>
      <c r="M155" s="128"/>
    </row>
    <row r="156" spans="1:13" ht="22.5">
      <c r="A156" s="140"/>
      <c r="B156" s="143"/>
      <c r="C156" s="72" t="s">
        <v>26</v>
      </c>
      <c r="D156" s="73">
        <v>0</v>
      </c>
      <c r="E156" s="73">
        <v>0</v>
      </c>
      <c r="F156" s="79">
        <v>0</v>
      </c>
      <c r="G156" s="73">
        <v>0</v>
      </c>
      <c r="H156" s="143"/>
      <c r="I156" s="125"/>
      <c r="J156" s="125"/>
      <c r="K156" s="159"/>
      <c r="L156" s="127"/>
      <c r="M156" s="128"/>
    </row>
    <row r="157" spans="1:13" ht="12.75">
      <c r="A157" s="140"/>
      <c r="B157" s="143"/>
      <c r="C157" s="72" t="s">
        <v>20</v>
      </c>
      <c r="D157" s="73">
        <v>0</v>
      </c>
      <c r="E157" s="73">
        <v>0</v>
      </c>
      <c r="F157" s="79">
        <v>0</v>
      </c>
      <c r="G157" s="73">
        <v>0</v>
      </c>
      <c r="H157" s="143"/>
      <c r="I157" s="125"/>
      <c r="J157" s="125"/>
      <c r="K157" s="159"/>
      <c r="L157" s="127"/>
      <c r="M157" s="128"/>
    </row>
    <row r="158" spans="1:13" ht="13.5" thickBot="1">
      <c r="A158" s="141"/>
      <c r="B158" s="144"/>
      <c r="C158" s="75" t="s">
        <v>27</v>
      </c>
      <c r="D158" s="76">
        <f>D157+D156+D155</f>
        <v>100</v>
      </c>
      <c r="E158" s="76">
        <f>E157+E156+E155</f>
        <v>100</v>
      </c>
      <c r="F158" s="77">
        <f>F155</f>
        <v>100</v>
      </c>
      <c r="G158" s="76">
        <f>G157+G156+G155</f>
        <v>100</v>
      </c>
      <c r="H158" s="144"/>
      <c r="I158" s="126"/>
      <c r="J158" s="126"/>
      <c r="K158" s="160"/>
      <c r="L158" s="127"/>
      <c r="M158" s="128"/>
    </row>
    <row r="159" spans="1:13" ht="22.5">
      <c r="A159" s="139">
        <v>33</v>
      </c>
      <c r="B159" s="142" t="s">
        <v>85</v>
      </c>
      <c r="C159" s="68" t="s">
        <v>25</v>
      </c>
      <c r="D159" s="69">
        <v>500</v>
      </c>
      <c r="E159" s="69">
        <v>400</v>
      </c>
      <c r="F159" s="70">
        <f>E159/D159*100</f>
        <v>80</v>
      </c>
      <c r="G159" s="69">
        <v>400</v>
      </c>
      <c r="H159" s="142" t="s">
        <v>130</v>
      </c>
      <c r="I159" s="124">
        <v>3</v>
      </c>
      <c r="J159" s="124">
        <v>3</v>
      </c>
      <c r="K159" s="158">
        <v>100</v>
      </c>
      <c r="L159" s="127"/>
      <c r="M159" s="128"/>
    </row>
    <row r="160" spans="1:13" ht="22.5">
      <c r="A160" s="140"/>
      <c r="B160" s="143"/>
      <c r="C160" s="72" t="s">
        <v>26</v>
      </c>
      <c r="D160" s="73">
        <v>0</v>
      </c>
      <c r="E160" s="73">
        <v>0</v>
      </c>
      <c r="F160" s="79">
        <v>0</v>
      </c>
      <c r="G160" s="73">
        <v>0</v>
      </c>
      <c r="H160" s="143"/>
      <c r="I160" s="125"/>
      <c r="J160" s="125"/>
      <c r="K160" s="159"/>
      <c r="L160" s="127"/>
      <c r="M160" s="128"/>
    </row>
    <row r="161" spans="1:13" ht="12.75">
      <c r="A161" s="140"/>
      <c r="B161" s="143"/>
      <c r="C161" s="72" t="s">
        <v>20</v>
      </c>
      <c r="D161" s="73">
        <v>0</v>
      </c>
      <c r="E161" s="73">
        <v>0</v>
      </c>
      <c r="F161" s="79">
        <v>0</v>
      </c>
      <c r="G161" s="73">
        <v>0</v>
      </c>
      <c r="H161" s="143"/>
      <c r="I161" s="125"/>
      <c r="J161" s="125"/>
      <c r="K161" s="159"/>
      <c r="L161" s="127"/>
      <c r="M161" s="128"/>
    </row>
    <row r="162" spans="1:13" ht="13.5" thickBot="1">
      <c r="A162" s="141"/>
      <c r="B162" s="144"/>
      <c r="C162" s="75" t="s">
        <v>27</v>
      </c>
      <c r="D162" s="76">
        <f>D161+D160+D159</f>
        <v>500</v>
      </c>
      <c r="E162" s="76">
        <f>E161+E160+E159</f>
        <v>400</v>
      </c>
      <c r="F162" s="77">
        <f>F159</f>
        <v>80</v>
      </c>
      <c r="G162" s="76">
        <f>G161+G160+G159</f>
        <v>400</v>
      </c>
      <c r="H162" s="144"/>
      <c r="I162" s="126"/>
      <c r="J162" s="126"/>
      <c r="K162" s="160"/>
      <c r="L162" s="127"/>
      <c r="M162" s="128"/>
    </row>
    <row r="163" spans="1:13" ht="22.5">
      <c r="A163" s="139">
        <v>34</v>
      </c>
      <c r="B163" s="142" t="s">
        <v>86</v>
      </c>
      <c r="C163" s="68" t="s">
        <v>25</v>
      </c>
      <c r="D163" s="69">
        <v>1200</v>
      </c>
      <c r="E163" s="69">
        <v>644</v>
      </c>
      <c r="F163" s="70">
        <f>E163/D163*100</f>
        <v>53.666666666666664</v>
      </c>
      <c r="G163" s="69">
        <v>644</v>
      </c>
      <c r="H163" s="142" t="s">
        <v>131</v>
      </c>
      <c r="I163" s="124">
        <v>850</v>
      </c>
      <c r="J163" s="124">
        <v>850</v>
      </c>
      <c r="K163" s="158">
        <v>100</v>
      </c>
      <c r="L163" s="127"/>
      <c r="M163" s="128"/>
    </row>
    <row r="164" spans="1:13" ht="22.5">
      <c r="A164" s="140"/>
      <c r="B164" s="143"/>
      <c r="C164" s="72" t="s">
        <v>26</v>
      </c>
      <c r="D164" s="73">
        <v>0</v>
      </c>
      <c r="E164" s="73">
        <v>0</v>
      </c>
      <c r="F164" s="79">
        <v>0</v>
      </c>
      <c r="G164" s="73">
        <v>0</v>
      </c>
      <c r="H164" s="143"/>
      <c r="I164" s="125"/>
      <c r="J164" s="125"/>
      <c r="K164" s="159"/>
      <c r="L164" s="127"/>
      <c r="M164" s="128"/>
    </row>
    <row r="165" spans="1:13" ht="12.75">
      <c r="A165" s="140"/>
      <c r="B165" s="143"/>
      <c r="C165" s="72" t="s">
        <v>20</v>
      </c>
      <c r="D165" s="73">
        <v>0</v>
      </c>
      <c r="E165" s="73">
        <v>0</v>
      </c>
      <c r="F165" s="79">
        <v>0</v>
      </c>
      <c r="G165" s="73">
        <v>0</v>
      </c>
      <c r="H165" s="143"/>
      <c r="I165" s="125"/>
      <c r="J165" s="125"/>
      <c r="K165" s="159"/>
      <c r="L165" s="127"/>
      <c r="M165" s="128"/>
    </row>
    <row r="166" spans="1:13" ht="13.5" thickBot="1">
      <c r="A166" s="141"/>
      <c r="B166" s="144"/>
      <c r="C166" s="75" t="s">
        <v>27</v>
      </c>
      <c r="D166" s="76">
        <f>D165+D164+D163</f>
        <v>1200</v>
      </c>
      <c r="E166" s="76">
        <f>E165+E164+E163</f>
        <v>644</v>
      </c>
      <c r="F166" s="77">
        <f>F163</f>
        <v>53.666666666666664</v>
      </c>
      <c r="G166" s="76">
        <f>G165+G164+G163</f>
        <v>644</v>
      </c>
      <c r="H166" s="144"/>
      <c r="I166" s="126"/>
      <c r="J166" s="126"/>
      <c r="K166" s="160"/>
      <c r="L166" s="127"/>
      <c r="M166" s="128"/>
    </row>
    <row r="167" spans="1:13" ht="22.5">
      <c r="A167" s="139">
        <v>35</v>
      </c>
      <c r="B167" s="142" t="s">
        <v>87</v>
      </c>
      <c r="C167" s="68" t="s">
        <v>25</v>
      </c>
      <c r="D167" s="69">
        <v>300</v>
      </c>
      <c r="E167" s="69">
        <v>300</v>
      </c>
      <c r="F167" s="70">
        <f>E167/D167*100</f>
        <v>100</v>
      </c>
      <c r="G167" s="69">
        <v>300</v>
      </c>
      <c r="H167" s="142" t="s">
        <v>132</v>
      </c>
      <c r="I167" s="147" t="s">
        <v>133</v>
      </c>
      <c r="J167" s="147" t="s">
        <v>133</v>
      </c>
      <c r="K167" s="150" t="s">
        <v>148</v>
      </c>
      <c r="L167" s="127"/>
      <c r="M167" s="128"/>
    </row>
    <row r="168" spans="1:13" ht="22.5">
      <c r="A168" s="140"/>
      <c r="B168" s="143"/>
      <c r="C168" s="72" t="s">
        <v>26</v>
      </c>
      <c r="D168" s="73">
        <v>0</v>
      </c>
      <c r="E168" s="73">
        <v>0</v>
      </c>
      <c r="F168" s="79">
        <v>0</v>
      </c>
      <c r="G168" s="73">
        <v>0</v>
      </c>
      <c r="H168" s="143"/>
      <c r="I168" s="148"/>
      <c r="J168" s="148"/>
      <c r="K168" s="151"/>
      <c r="L168" s="127"/>
      <c r="M168" s="128"/>
    </row>
    <row r="169" spans="1:13" ht="12.75">
      <c r="A169" s="140"/>
      <c r="B169" s="143"/>
      <c r="C169" s="72" t="s">
        <v>20</v>
      </c>
      <c r="D169" s="73">
        <v>0</v>
      </c>
      <c r="E169" s="73">
        <v>0</v>
      </c>
      <c r="F169" s="79">
        <v>0</v>
      </c>
      <c r="G169" s="73">
        <v>0</v>
      </c>
      <c r="H169" s="143"/>
      <c r="I169" s="148"/>
      <c r="J169" s="148"/>
      <c r="K169" s="151"/>
      <c r="L169" s="127"/>
      <c r="M169" s="128"/>
    </row>
    <row r="170" spans="1:13" ht="13.5" thickBot="1">
      <c r="A170" s="141"/>
      <c r="B170" s="144"/>
      <c r="C170" s="75" t="s">
        <v>27</v>
      </c>
      <c r="D170" s="76">
        <f>D169+D168+D167</f>
        <v>300</v>
      </c>
      <c r="E170" s="76">
        <f>E169+E168+E167</f>
        <v>300</v>
      </c>
      <c r="F170" s="77">
        <f>F167</f>
        <v>100</v>
      </c>
      <c r="G170" s="76">
        <f>G169+G168+G167</f>
        <v>300</v>
      </c>
      <c r="H170" s="144"/>
      <c r="I170" s="149"/>
      <c r="J170" s="149"/>
      <c r="K170" s="152"/>
      <c r="L170" s="127"/>
      <c r="M170" s="128"/>
    </row>
    <row r="171" spans="1:13" ht="22.5">
      <c r="A171" s="139">
        <v>36</v>
      </c>
      <c r="B171" s="142" t="s">
        <v>88</v>
      </c>
      <c r="C171" s="68" t="s">
        <v>25</v>
      </c>
      <c r="D171" s="69">
        <v>1000</v>
      </c>
      <c r="E171" s="69">
        <v>1000</v>
      </c>
      <c r="F171" s="70">
        <f>E171/D171*100</f>
        <v>100</v>
      </c>
      <c r="G171" s="69">
        <v>1000</v>
      </c>
      <c r="H171" s="142" t="s">
        <v>134</v>
      </c>
      <c r="I171" s="147" t="s">
        <v>135</v>
      </c>
      <c r="J171" s="147" t="s">
        <v>135</v>
      </c>
      <c r="K171" s="150" t="s">
        <v>148</v>
      </c>
      <c r="L171" s="127"/>
      <c r="M171" s="128"/>
    </row>
    <row r="172" spans="1:13" ht="22.5">
      <c r="A172" s="140"/>
      <c r="B172" s="143"/>
      <c r="C172" s="72" t="s">
        <v>26</v>
      </c>
      <c r="D172" s="73">
        <v>0</v>
      </c>
      <c r="E172" s="73">
        <v>0</v>
      </c>
      <c r="F172" s="79">
        <v>0</v>
      </c>
      <c r="G172" s="73">
        <v>0</v>
      </c>
      <c r="H172" s="143"/>
      <c r="I172" s="148"/>
      <c r="J172" s="148"/>
      <c r="K172" s="151"/>
      <c r="L172" s="127"/>
      <c r="M172" s="128"/>
    </row>
    <row r="173" spans="1:13" ht="12.75">
      <c r="A173" s="140"/>
      <c r="B173" s="143"/>
      <c r="C173" s="72" t="s">
        <v>20</v>
      </c>
      <c r="D173" s="73">
        <v>0</v>
      </c>
      <c r="E173" s="73">
        <v>0</v>
      </c>
      <c r="F173" s="79">
        <v>0</v>
      </c>
      <c r="G173" s="73">
        <v>0</v>
      </c>
      <c r="H173" s="143"/>
      <c r="I173" s="148"/>
      <c r="J173" s="148"/>
      <c r="K173" s="151"/>
      <c r="L173" s="127"/>
      <c r="M173" s="128"/>
    </row>
    <row r="174" spans="1:13" ht="13.5" thickBot="1">
      <c r="A174" s="141"/>
      <c r="B174" s="144"/>
      <c r="C174" s="75" t="s">
        <v>27</v>
      </c>
      <c r="D174" s="76">
        <f>D173+D172+D171</f>
        <v>1000</v>
      </c>
      <c r="E174" s="76">
        <f>E173+E172+E171</f>
        <v>1000</v>
      </c>
      <c r="F174" s="77">
        <f>F171</f>
        <v>100</v>
      </c>
      <c r="G174" s="76">
        <f>G173+G172+G171</f>
        <v>1000</v>
      </c>
      <c r="H174" s="144"/>
      <c r="I174" s="149"/>
      <c r="J174" s="149"/>
      <c r="K174" s="152"/>
      <c r="L174" s="127"/>
      <c r="M174" s="128"/>
    </row>
    <row r="175" spans="1:11" ht="13.5" thickBot="1">
      <c r="A175" s="136" t="s">
        <v>43</v>
      </c>
      <c r="B175" s="137"/>
      <c r="C175" s="138"/>
      <c r="D175" s="32">
        <f>D174+D170+D166+D162+D158+D154</f>
        <v>3400</v>
      </c>
      <c r="E175" s="31">
        <f>E174+E170+E166+E162+E158+E154</f>
        <v>2694</v>
      </c>
      <c r="F175" s="37">
        <f>E175/D175*100</f>
        <v>79.23529411764706</v>
      </c>
      <c r="G175" s="31">
        <f>G174+G170+G166+G162+G158+G154</f>
        <v>2694</v>
      </c>
      <c r="H175" s="34"/>
      <c r="I175" s="35"/>
      <c r="J175" s="35"/>
      <c r="K175" s="36"/>
    </row>
    <row r="176" spans="1:11" ht="13.5" thickBot="1">
      <c r="A176" s="40"/>
      <c r="B176" s="199" t="s">
        <v>42</v>
      </c>
      <c r="C176" s="200"/>
      <c r="D176" s="31">
        <f>D175+D149+D135+D113+D103+D77+D63+D49+D39</f>
        <v>42528.07</v>
      </c>
      <c r="E176" s="32">
        <f>E175+E149+E135+E113+E103+E77+E63+E49+E39</f>
        <v>40819.7</v>
      </c>
      <c r="F176" s="33">
        <f>E176/D176*100</f>
        <v>95.98295901977211</v>
      </c>
      <c r="G176" s="32">
        <f>G175+G149+G135+G113+G103+G77+G63+G49+G39</f>
        <v>40819.6</v>
      </c>
      <c r="H176" s="41"/>
      <c r="I176" s="42"/>
      <c r="J176" s="43"/>
      <c r="K176" s="43"/>
    </row>
    <row r="177" spans="1:11" ht="13.5" thickBot="1">
      <c r="A177" s="204" t="s">
        <v>89</v>
      </c>
      <c r="B177" s="205"/>
      <c r="C177" s="205"/>
      <c r="D177" s="205"/>
      <c r="E177" s="205"/>
      <c r="F177" s="205"/>
      <c r="G177" s="205"/>
      <c r="H177" s="205"/>
      <c r="I177" s="205"/>
      <c r="J177" s="205"/>
      <c r="K177" s="206"/>
    </row>
    <row r="178" spans="1:13" ht="23.25" thickBot="1">
      <c r="A178" s="207">
        <v>37</v>
      </c>
      <c r="B178" s="210" t="s">
        <v>90</v>
      </c>
      <c r="C178" s="49" t="s">
        <v>25</v>
      </c>
      <c r="D178" s="50">
        <v>22536</v>
      </c>
      <c r="E178" s="44">
        <v>22536</v>
      </c>
      <c r="F178" s="45">
        <f>E178/D178*100</f>
        <v>100</v>
      </c>
      <c r="G178" s="44">
        <v>22514.6</v>
      </c>
      <c r="H178" s="210" t="s">
        <v>136</v>
      </c>
      <c r="I178" s="202">
        <v>100</v>
      </c>
      <c r="J178" s="202">
        <v>100</v>
      </c>
      <c r="K178" s="214">
        <v>100</v>
      </c>
      <c r="L178" s="130"/>
      <c r="M178" s="131"/>
    </row>
    <row r="179" spans="1:13" ht="23.25" thickBot="1">
      <c r="A179" s="208"/>
      <c r="B179" s="211"/>
      <c r="C179" s="52" t="s">
        <v>26</v>
      </c>
      <c r="D179" s="44">
        <v>0</v>
      </c>
      <c r="E179" s="45">
        <v>0</v>
      </c>
      <c r="F179" s="44">
        <v>0</v>
      </c>
      <c r="G179" s="44">
        <v>0</v>
      </c>
      <c r="H179" s="211"/>
      <c r="I179" s="203"/>
      <c r="J179" s="203"/>
      <c r="K179" s="215"/>
      <c r="L179" s="130"/>
      <c r="M179" s="131"/>
    </row>
    <row r="180" spans="1:13" ht="13.5" thickBot="1">
      <c r="A180" s="208"/>
      <c r="B180" s="211"/>
      <c r="C180" s="52" t="s">
        <v>20</v>
      </c>
      <c r="D180" s="44">
        <v>0</v>
      </c>
      <c r="E180" s="45">
        <v>0</v>
      </c>
      <c r="F180" s="44">
        <v>0</v>
      </c>
      <c r="G180" s="44">
        <v>0</v>
      </c>
      <c r="H180" s="211"/>
      <c r="I180" s="203"/>
      <c r="J180" s="203"/>
      <c r="K180" s="215"/>
      <c r="L180" s="130"/>
      <c r="M180" s="131"/>
    </row>
    <row r="181" spans="1:13" ht="13.5" thickBot="1">
      <c r="A181" s="209"/>
      <c r="B181" s="212"/>
      <c r="C181" s="54" t="s">
        <v>27</v>
      </c>
      <c r="D181" s="59">
        <f>D180+D179+D178</f>
        <v>22536</v>
      </c>
      <c r="E181" s="59">
        <f>E178</f>
        <v>22536</v>
      </c>
      <c r="F181" s="59">
        <f>F178</f>
        <v>100</v>
      </c>
      <c r="G181" s="59">
        <f>G178</f>
        <v>22514.6</v>
      </c>
      <c r="H181" s="212"/>
      <c r="I181" s="213"/>
      <c r="J181" s="213"/>
      <c r="K181" s="216"/>
      <c r="L181" s="130"/>
      <c r="M181" s="131"/>
    </row>
    <row r="182" spans="1:13" ht="22.5">
      <c r="A182" s="202">
        <v>38</v>
      </c>
      <c r="B182" s="210" t="s">
        <v>91</v>
      </c>
      <c r="C182" s="49" t="s">
        <v>25</v>
      </c>
      <c r="D182" s="56">
        <v>8193.4</v>
      </c>
      <c r="E182" s="56">
        <v>8193.4</v>
      </c>
      <c r="F182" s="51">
        <f>E182/D182*100</f>
        <v>100</v>
      </c>
      <c r="G182" s="56">
        <v>8192.8</v>
      </c>
      <c r="H182" s="210" t="s">
        <v>137</v>
      </c>
      <c r="I182" s="202">
        <v>100</v>
      </c>
      <c r="J182" s="202">
        <v>100</v>
      </c>
      <c r="K182" s="202">
        <v>100</v>
      </c>
      <c r="L182" s="132"/>
      <c r="M182" s="131"/>
    </row>
    <row r="183" spans="1:13" ht="22.5">
      <c r="A183" s="203"/>
      <c r="B183" s="211"/>
      <c r="C183" s="52" t="s">
        <v>26</v>
      </c>
      <c r="D183" s="56">
        <v>0</v>
      </c>
      <c r="E183" s="56">
        <v>0</v>
      </c>
      <c r="F183" s="53">
        <v>0</v>
      </c>
      <c r="G183" s="56">
        <v>0</v>
      </c>
      <c r="H183" s="211"/>
      <c r="I183" s="203"/>
      <c r="J183" s="203"/>
      <c r="K183" s="203"/>
      <c r="L183" s="132"/>
      <c r="M183" s="131"/>
    </row>
    <row r="184" spans="1:13" ht="12.75">
      <c r="A184" s="203"/>
      <c r="B184" s="211"/>
      <c r="C184" s="52" t="s">
        <v>20</v>
      </c>
      <c r="D184" s="56">
        <v>0</v>
      </c>
      <c r="E184" s="56">
        <v>0</v>
      </c>
      <c r="F184" s="53">
        <v>0</v>
      </c>
      <c r="G184" s="56">
        <v>0</v>
      </c>
      <c r="H184" s="211"/>
      <c r="I184" s="203"/>
      <c r="J184" s="203"/>
      <c r="K184" s="203"/>
      <c r="L184" s="132"/>
      <c r="M184" s="131"/>
    </row>
    <row r="185" spans="1:13" ht="13.5" thickBot="1">
      <c r="A185" s="203"/>
      <c r="B185" s="212"/>
      <c r="C185" s="57" t="s">
        <v>27</v>
      </c>
      <c r="D185" s="58">
        <f>D184+D183+D182</f>
        <v>8193.4</v>
      </c>
      <c r="E185" s="58">
        <f>E184+E183+E182</f>
        <v>8193.4</v>
      </c>
      <c r="F185" s="55">
        <f>F182</f>
        <v>100</v>
      </c>
      <c r="G185" s="58">
        <f>G184+G183+G182</f>
        <v>8192.8</v>
      </c>
      <c r="H185" s="212"/>
      <c r="I185" s="203"/>
      <c r="J185" s="203"/>
      <c r="K185" s="203"/>
      <c r="L185" s="132"/>
      <c r="M185" s="131"/>
    </row>
    <row r="186" spans="1:11" ht="13.5" thickBot="1">
      <c r="A186" s="133" t="s">
        <v>34</v>
      </c>
      <c r="B186" s="134"/>
      <c r="C186" s="135"/>
      <c r="D186" s="60">
        <f>D185+D181</f>
        <v>30729.4</v>
      </c>
      <c r="E186" s="60">
        <f>E185+E181</f>
        <v>30729.4</v>
      </c>
      <c r="F186" s="61">
        <f>E186/D186*100</f>
        <v>100</v>
      </c>
      <c r="G186" s="62">
        <f>G185+G181</f>
        <v>30707.399999999998</v>
      </c>
      <c r="H186" s="46"/>
      <c r="I186" s="47"/>
      <c r="J186" s="47"/>
      <c r="K186" s="48"/>
    </row>
    <row r="187" spans="1:11" ht="12.75">
      <c r="A187" s="92"/>
      <c r="B187" s="129" t="s">
        <v>141</v>
      </c>
      <c r="C187" s="129"/>
      <c r="D187" s="93">
        <f>D186+D176</f>
        <v>73257.47</v>
      </c>
      <c r="E187" s="93">
        <f>E186+E176</f>
        <v>71549.1</v>
      </c>
      <c r="F187" s="94"/>
      <c r="G187" s="95">
        <f>G186+G176</f>
        <v>71527</v>
      </c>
      <c r="H187" s="96"/>
      <c r="I187" s="96"/>
      <c r="J187" s="96"/>
      <c r="K187" s="96"/>
    </row>
    <row r="188" spans="1:11" ht="12.75">
      <c r="A188" s="26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ht="12.75">
      <c r="A189" s="25"/>
    </row>
    <row r="193" ht="12.75">
      <c r="E193" s="30"/>
    </row>
  </sheetData>
  <sheetProtection/>
  <mergeCells count="300">
    <mergeCell ref="B23:B26"/>
    <mergeCell ref="H23:H26"/>
    <mergeCell ref="I23:I26"/>
    <mergeCell ref="J23:J26"/>
    <mergeCell ref="K23:K26"/>
    <mergeCell ref="A69:A72"/>
    <mergeCell ref="B69:B72"/>
    <mergeCell ref="H69:H72"/>
    <mergeCell ref="I69:I72"/>
    <mergeCell ref="J69:J72"/>
    <mergeCell ref="K163:K166"/>
    <mergeCell ref="H35:H38"/>
    <mergeCell ref="I35:I38"/>
    <mergeCell ref="A35:A38"/>
    <mergeCell ref="K69:K72"/>
    <mergeCell ref="A99:A102"/>
    <mergeCell ref="B99:B102"/>
    <mergeCell ref="H99:H102"/>
    <mergeCell ref="I99:I102"/>
    <mergeCell ref="J99:J102"/>
    <mergeCell ref="K99:K102"/>
    <mergeCell ref="A1:K3"/>
    <mergeCell ref="A182:A185"/>
    <mergeCell ref="B182:B185"/>
    <mergeCell ref="H182:H185"/>
    <mergeCell ref="I182:I185"/>
    <mergeCell ref="J182:J185"/>
    <mergeCell ref="J35:J38"/>
    <mergeCell ref="K35:K38"/>
    <mergeCell ref="B35:B38"/>
    <mergeCell ref="K182:K185"/>
    <mergeCell ref="A177:K177"/>
    <mergeCell ref="A178:A181"/>
    <mergeCell ref="B178:B181"/>
    <mergeCell ref="H178:H181"/>
    <mergeCell ref="I178:I181"/>
    <mergeCell ref="J178:J181"/>
    <mergeCell ref="K178:K181"/>
    <mergeCell ref="B163:B166"/>
    <mergeCell ref="H155:H158"/>
    <mergeCell ref="I155:I158"/>
    <mergeCell ref="A171:A174"/>
    <mergeCell ref="B159:B162"/>
    <mergeCell ref="H159:H162"/>
    <mergeCell ref="I159:I162"/>
    <mergeCell ref="J155:J158"/>
    <mergeCell ref="K155:K158"/>
    <mergeCell ref="K167:K170"/>
    <mergeCell ref="A155:A158"/>
    <mergeCell ref="H163:H166"/>
    <mergeCell ref="A163:A166"/>
    <mergeCell ref="K159:K162"/>
    <mergeCell ref="A159:A162"/>
    <mergeCell ref="I163:I166"/>
    <mergeCell ref="B155:B158"/>
    <mergeCell ref="K145:K148"/>
    <mergeCell ref="A151:A154"/>
    <mergeCell ref="B151:B154"/>
    <mergeCell ref="H151:H154"/>
    <mergeCell ref="I151:I154"/>
    <mergeCell ref="J151:J154"/>
    <mergeCell ref="K151:K154"/>
    <mergeCell ref="A149:C149"/>
    <mergeCell ref="A150:K150"/>
    <mergeCell ref="J145:J148"/>
    <mergeCell ref="A137:A140"/>
    <mergeCell ref="B137:B140"/>
    <mergeCell ref="H137:H140"/>
    <mergeCell ref="I137:I140"/>
    <mergeCell ref="A145:A148"/>
    <mergeCell ref="B145:B148"/>
    <mergeCell ref="H145:H148"/>
    <mergeCell ref="I145:I148"/>
    <mergeCell ref="H127:H130"/>
    <mergeCell ref="J137:J140"/>
    <mergeCell ref="K137:K140"/>
    <mergeCell ref="B176:C176"/>
    <mergeCell ref="B171:B174"/>
    <mergeCell ref="H171:H174"/>
    <mergeCell ref="I171:I174"/>
    <mergeCell ref="J171:J174"/>
    <mergeCell ref="K171:K174"/>
    <mergeCell ref="K141:K144"/>
    <mergeCell ref="A123:A126"/>
    <mergeCell ref="B123:B126"/>
    <mergeCell ref="H123:H126"/>
    <mergeCell ref="A49:C49"/>
    <mergeCell ref="A63:C63"/>
    <mergeCell ref="A136:K136"/>
    <mergeCell ref="J131:J134"/>
    <mergeCell ref="K131:K134"/>
    <mergeCell ref="A77:C77"/>
    <mergeCell ref="A103:C103"/>
    <mergeCell ref="K119:K122"/>
    <mergeCell ref="A115:A118"/>
    <mergeCell ref="I115:I118"/>
    <mergeCell ref="J115:J118"/>
    <mergeCell ref="K115:K118"/>
    <mergeCell ref="A119:A122"/>
    <mergeCell ref="B119:B122"/>
    <mergeCell ref="H119:H122"/>
    <mergeCell ref="B115:B118"/>
    <mergeCell ref="H115:H118"/>
    <mergeCell ref="I51:I54"/>
    <mergeCell ref="J51:J54"/>
    <mergeCell ref="A113:C113"/>
    <mergeCell ref="I131:I134"/>
    <mergeCell ref="A135:C135"/>
    <mergeCell ref="I119:I122"/>
    <mergeCell ref="J119:J122"/>
    <mergeCell ref="B131:B134"/>
    <mergeCell ref="A131:A134"/>
    <mergeCell ref="H131:H134"/>
    <mergeCell ref="B45:B48"/>
    <mergeCell ref="H45:H48"/>
    <mergeCell ref="K51:K54"/>
    <mergeCell ref="J45:J48"/>
    <mergeCell ref="K45:K48"/>
    <mergeCell ref="A114:K114"/>
    <mergeCell ref="A50:K50"/>
    <mergeCell ref="A51:A54"/>
    <mergeCell ref="B51:B54"/>
    <mergeCell ref="H51:H54"/>
    <mergeCell ref="H55:H58"/>
    <mergeCell ref="I55:I58"/>
    <mergeCell ref="J55:J58"/>
    <mergeCell ref="K55:K58"/>
    <mergeCell ref="A45:A48"/>
    <mergeCell ref="I127:I130"/>
    <mergeCell ref="J127:J130"/>
    <mergeCell ref="K127:K130"/>
    <mergeCell ref="I123:I126"/>
    <mergeCell ref="J123:J126"/>
    <mergeCell ref="I45:I48"/>
    <mergeCell ref="A64:K64"/>
    <mergeCell ref="A65:A68"/>
    <mergeCell ref="B65:B68"/>
    <mergeCell ref="H65:H68"/>
    <mergeCell ref="I65:I68"/>
    <mergeCell ref="J65:J68"/>
    <mergeCell ref="K65:K68"/>
    <mergeCell ref="A55:A58"/>
    <mergeCell ref="B55:B58"/>
    <mergeCell ref="A73:A76"/>
    <mergeCell ref="B73:B76"/>
    <mergeCell ref="H73:H76"/>
    <mergeCell ref="I73:I76"/>
    <mergeCell ref="J73:J76"/>
    <mergeCell ref="K73:K76"/>
    <mergeCell ref="A78:K78"/>
    <mergeCell ref="A79:A82"/>
    <mergeCell ref="B79:B82"/>
    <mergeCell ref="H79:H82"/>
    <mergeCell ref="I79:I82"/>
    <mergeCell ref="J79:J82"/>
    <mergeCell ref="K79:K82"/>
    <mergeCell ref="K87:K90"/>
    <mergeCell ref="K91:K94"/>
    <mergeCell ref="A83:A86"/>
    <mergeCell ref="B83:B86"/>
    <mergeCell ref="H83:H86"/>
    <mergeCell ref="I83:I86"/>
    <mergeCell ref="J83:J86"/>
    <mergeCell ref="A87:A90"/>
    <mergeCell ref="B87:B90"/>
    <mergeCell ref="A91:A94"/>
    <mergeCell ref="I105:I108"/>
    <mergeCell ref="J105:J108"/>
    <mergeCell ref="K105:K108"/>
    <mergeCell ref="A104:K104"/>
    <mergeCell ref="A105:A108"/>
    <mergeCell ref="H87:H90"/>
    <mergeCell ref="I87:I90"/>
    <mergeCell ref="J87:J90"/>
    <mergeCell ref="H105:H108"/>
    <mergeCell ref="K95:K98"/>
    <mergeCell ref="L15:M18"/>
    <mergeCell ref="L19:M22"/>
    <mergeCell ref="L23:M26"/>
    <mergeCell ref="L27:M30"/>
    <mergeCell ref="L31:M34"/>
    <mergeCell ref="L35:M38"/>
    <mergeCell ref="L41:M44"/>
    <mergeCell ref="L45:M48"/>
    <mergeCell ref="K83:K86"/>
    <mergeCell ref="A40:K40"/>
    <mergeCell ref="A167:A170"/>
    <mergeCell ref="B167:B170"/>
    <mergeCell ref="H167:H170"/>
    <mergeCell ref="I167:I170"/>
    <mergeCell ref="J167:J170"/>
    <mergeCell ref="A41:A44"/>
    <mergeCell ref="B41:B44"/>
    <mergeCell ref="H41:H44"/>
    <mergeCell ref="B105:B108"/>
    <mergeCell ref="J41:J44"/>
    <mergeCell ref="A39:C39"/>
    <mergeCell ref="J109:J112"/>
    <mergeCell ref="I41:I44"/>
    <mergeCell ref="A95:A98"/>
    <mergeCell ref="I59:I62"/>
    <mergeCell ref="J59:J62"/>
    <mergeCell ref="K109:K112"/>
    <mergeCell ref="A141:A144"/>
    <mergeCell ref="B141:B144"/>
    <mergeCell ref="H141:H144"/>
    <mergeCell ref="I141:I144"/>
    <mergeCell ref="J141:J144"/>
    <mergeCell ref="B109:B112"/>
    <mergeCell ref="H109:H112"/>
    <mergeCell ref="I109:I112"/>
    <mergeCell ref="K123:K126"/>
    <mergeCell ref="K41:K44"/>
    <mergeCell ref="B15:B18"/>
    <mergeCell ref="H15:H18"/>
    <mergeCell ref="I15:I18"/>
    <mergeCell ref="J15:J18"/>
    <mergeCell ref="A109:A112"/>
    <mergeCell ref="A59:A62"/>
    <mergeCell ref="B59:B62"/>
    <mergeCell ref="H59:H62"/>
    <mergeCell ref="J27:J30"/>
    <mergeCell ref="A14:K14"/>
    <mergeCell ref="A15:A18"/>
    <mergeCell ref="K31:K34"/>
    <mergeCell ref="K15:K18"/>
    <mergeCell ref="A23:A26"/>
    <mergeCell ref="K59:K62"/>
    <mergeCell ref="A27:A30"/>
    <mergeCell ref="B27:B30"/>
    <mergeCell ref="H27:H30"/>
    <mergeCell ref="I27:I30"/>
    <mergeCell ref="K27:K30"/>
    <mergeCell ref="C4:C12"/>
    <mergeCell ref="D4:D12"/>
    <mergeCell ref="E4:E12"/>
    <mergeCell ref="F4:F12"/>
    <mergeCell ref="A4:A12"/>
    <mergeCell ref="B4:B12"/>
    <mergeCell ref="H4:H12"/>
    <mergeCell ref="I4:K9"/>
    <mergeCell ref="I10:J11"/>
    <mergeCell ref="G4:G12"/>
    <mergeCell ref="K10:K12"/>
    <mergeCell ref="A31:A34"/>
    <mergeCell ref="B31:B34"/>
    <mergeCell ref="H31:H34"/>
    <mergeCell ref="I31:I34"/>
    <mergeCell ref="J31:J34"/>
    <mergeCell ref="A19:A22"/>
    <mergeCell ref="B19:B22"/>
    <mergeCell ref="H19:H22"/>
    <mergeCell ref="B95:B98"/>
    <mergeCell ref="H95:H98"/>
    <mergeCell ref="I95:I98"/>
    <mergeCell ref="J95:J98"/>
    <mergeCell ref="H91:H94"/>
    <mergeCell ref="B91:B94"/>
    <mergeCell ref="I19:I22"/>
    <mergeCell ref="J19:J22"/>
    <mergeCell ref="K19:K22"/>
    <mergeCell ref="I91:I94"/>
    <mergeCell ref="J91:J94"/>
    <mergeCell ref="L51:M54"/>
    <mergeCell ref="L55:M58"/>
    <mergeCell ref="L59:M62"/>
    <mergeCell ref="L65:M68"/>
    <mergeCell ref="L69:M72"/>
    <mergeCell ref="L73:M76"/>
    <mergeCell ref="L79:M82"/>
    <mergeCell ref="L83:M86"/>
    <mergeCell ref="L87:M90"/>
    <mergeCell ref="L91:M94"/>
    <mergeCell ref="L95:M98"/>
    <mergeCell ref="L99:M102"/>
    <mergeCell ref="L105:M108"/>
    <mergeCell ref="L109:M112"/>
    <mergeCell ref="L115:M118"/>
    <mergeCell ref="L119:M122"/>
    <mergeCell ref="L123:M126"/>
    <mergeCell ref="A175:C175"/>
    <mergeCell ref="L127:M130"/>
    <mergeCell ref="L131:M134"/>
    <mergeCell ref="L137:M140"/>
    <mergeCell ref="L141:M144"/>
    <mergeCell ref="L145:M148"/>
    <mergeCell ref="L151:M154"/>
    <mergeCell ref="J159:J162"/>
    <mergeCell ref="A127:A130"/>
    <mergeCell ref="B127:B130"/>
    <mergeCell ref="J163:J166"/>
    <mergeCell ref="L155:M158"/>
    <mergeCell ref="B187:C187"/>
    <mergeCell ref="L159:M162"/>
    <mergeCell ref="L163:M166"/>
    <mergeCell ref="L167:M170"/>
    <mergeCell ref="L171:M174"/>
    <mergeCell ref="L178:M181"/>
    <mergeCell ref="L182:M185"/>
    <mergeCell ref="A186:C18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Амирханов Темирлан Шихамирович</dc:creator>
  <cp:keywords/>
  <dc:description/>
  <cp:lastModifiedBy>MARYAM OK</cp:lastModifiedBy>
  <cp:lastPrinted>2022-03-24T09:36:23Z</cp:lastPrinted>
  <dcterms:created xsi:type="dcterms:W3CDTF">2013-07-18T13:21:55Z</dcterms:created>
  <dcterms:modified xsi:type="dcterms:W3CDTF">2022-04-07T07:42:39Z</dcterms:modified>
  <cp:category/>
  <cp:version/>
  <cp:contentType/>
  <cp:contentStatus/>
</cp:coreProperties>
</file>